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8010" activeTab="2"/>
  </bookViews>
  <sheets>
    <sheet name="נספח 1" sheetId="1" r:id="rId1"/>
    <sheet name="נספח 2" sheetId="2" r:id="rId2"/>
    <sheet name="נספח 3" sheetId="3" r:id="rId3"/>
  </sheets>
  <definedNames>
    <definedName name="_xlnm.Print_Area" localSheetId="0">'נספח 1'!$A$1:$I$41</definedName>
    <definedName name="_xlnm.Print_Area" localSheetId="1">'נספח 2'!$A$1:$I$61</definedName>
    <definedName name="_xlnm.Print_Area" localSheetId="2">'נספח 3'!$A$1:$I$53</definedName>
  </definedNames>
  <calcPr calcId="145621"/>
</workbook>
</file>

<file path=xl/calcChain.xml><?xml version="1.0" encoding="utf-8"?>
<calcChain xmlns="http://schemas.openxmlformats.org/spreadsheetml/2006/main">
  <c r="I42" i="3" l="1"/>
  <c r="I44" i="3" s="1"/>
  <c r="I48" i="3" l="1"/>
  <c r="I47" i="3"/>
  <c r="I46" i="3"/>
  <c r="I37" i="3"/>
  <c r="I38" i="3" s="1"/>
  <c r="I32" i="3"/>
  <c r="I25" i="3"/>
  <c r="I19" i="3"/>
  <c r="I24" i="1" s="1"/>
  <c r="I13" i="3"/>
  <c r="I22" i="1" s="1"/>
  <c r="I5" i="3"/>
  <c r="A3" i="3"/>
  <c r="A1" i="3"/>
  <c r="I58" i="2"/>
  <c r="I33" i="1" s="1"/>
  <c r="I52" i="2"/>
  <c r="I32" i="1" s="1"/>
  <c r="I46" i="2"/>
  <c r="I40" i="2"/>
  <c r="I33" i="2"/>
  <c r="I34" i="2" s="1"/>
  <c r="I28" i="2"/>
  <c r="I19" i="2"/>
  <c r="I10" i="1" s="1"/>
  <c r="I14" i="2"/>
  <c r="I5" i="2"/>
  <c r="A3" i="2"/>
  <c r="A1" i="2"/>
  <c r="I41" i="1"/>
  <c r="I53" i="3" s="1"/>
  <c r="I29" i="1"/>
  <c r="I28" i="1"/>
  <c r="I26" i="1"/>
  <c r="I25" i="1"/>
  <c r="I19" i="1"/>
  <c r="I20" i="1" s="1"/>
  <c r="I17" i="1"/>
  <c r="I14" i="1"/>
  <c r="I13" i="1"/>
  <c r="I15" i="1" s="1"/>
  <c r="I9" i="1"/>
  <c r="I11" i="1" s="1"/>
  <c r="I49" i="3" l="1"/>
  <c r="I50" i="3" s="1"/>
  <c r="I52" i="3" s="1"/>
  <c r="I34" i="1"/>
  <c r="I20" i="2"/>
  <c r="I60" i="2"/>
  <c r="I61" i="2"/>
  <c r="I27" i="1" l="1"/>
  <c r="I30" i="1" s="1"/>
  <c r="I38" i="1" s="1"/>
  <c r="I35" i="1" l="1"/>
  <c r="I39" i="1" s="1"/>
</calcChain>
</file>

<file path=xl/sharedStrings.xml><?xml version="1.0" encoding="utf-8"?>
<sst xmlns="http://schemas.openxmlformats.org/spreadsheetml/2006/main" count="115" uniqueCount="88">
  <si>
    <t>מחוג - מינהל גמל לעובדי חברת החשמל לישראל בע"מ</t>
  </si>
  <si>
    <t>מחוג</t>
  </si>
  <si>
    <t>נספח 1 - סך התשלומים ששולמו בעד כל סוג של הוצאה ישירה לשישת החודשים שהסתיימו ביום</t>
  </si>
  <si>
    <t>אלפי ₪</t>
  </si>
  <si>
    <t>1. סך עמלות קניה ומכירה</t>
  </si>
  <si>
    <t>א. סך עמלות קנייה ומכירה לצדדים קשורים</t>
  </si>
  <si>
    <t>ב. סך עמלות קניה ומכירה לצדדים שאינם קשורים</t>
  </si>
  <si>
    <t>2. סה"כ עמלות קסטודיאן</t>
  </si>
  <si>
    <t>א. סך עמלות קסטודיאן לצדדים קשורים</t>
  </si>
  <si>
    <t>ב. סך עמלות קסטודיאן לצדדים שאינם קשורים</t>
  </si>
  <si>
    <t>3. סה"כ מהשקעות לא סחירות</t>
  </si>
  <si>
    <t>א. סך הוצאות הנובעות מהשקעה בניירות ערך לא סחירים שאינם לצורך מימון פרוייקטים לתשתיות</t>
  </si>
  <si>
    <t>ב. סך הוצאות הנובעות ממימון פרוייקטים לתשתיות</t>
  </si>
  <si>
    <t>ג. סך הוצאות הנובעות מהשקעה בזכויות במקרקעין</t>
  </si>
  <si>
    <t>4. סה"כ עמלות ניהול חיצוני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</si>
  <si>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</si>
  <si>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</si>
  <si>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</si>
  <si>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</si>
  <si>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</si>
  <si>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</si>
  <si>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</si>
  <si>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</si>
  <si>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5. סה"כ הוצאות אחרות</t>
  </si>
  <si>
    <t>א. סך הוצאות בעד ניהול תביעות</t>
  </si>
  <si>
    <t>ב. סך הוצאות בעד מתן משכנתאות</t>
  </si>
  <si>
    <t>6. סה"ה הוצאות ישירות (סיכום סעיפים 1 עד 5)</t>
  </si>
  <si>
    <t>7. שיעור הוצאות ישירות</t>
  </si>
  <si>
    <t>א. שיעור סך ההוצאות הישירות שההוצאה בגינן מוגבלת לשיעור של 0.25% לפי התקנות (באחוזים) (סיכום סעיפים 3א, 4 5ב חלקי סך נכסים)</t>
  </si>
  <si>
    <t>ב. שיעור סך הוצאות ישירות מסך נכסים לסוף שנה קודמת (באחוזים) (סעיף 6 חלקי סך נכסים לתום שנה קודמת)</t>
  </si>
  <si>
    <t>סך נכסים לסוף שנה קודמת</t>
  </si>
  <si>
    <t>הוצאות מיסים בגין ניירות ערך זרים</t>
  </si>
  <si>
    <t>נספח 2 - פרוט עמלות והוצאות לשישת החודשים שהסתיימו ביום</t>
  </si>
  <si>
    <t>ברוקראז' - עמלות קניה ומכירה בגין ביצוע עסקאות בניירות ערך סחירים</t>
  </si>
  <si>
    <t>א. צדדים קשורים</t>
  </si>
  <si>
    <t>א1. ברוקר א'</t>
  </si>
  <si>
    <t>א2. ברוקר ב'</t>
  </si>
  <si>
    <t>א3. אחרים</t>
  </si>
  <si>
    <t>ב. צדדים שאינם קשורים</t>
  </si>
  <si>
    <t>ב1. בנק מזרחי טפחות בע"מ</t>
  </si>
  <si>
    <t>ב2. ברוקר ב'</t>
  </si>
  <si>
    <t>ב3. אחרים</t>
  </si>
  <si>
    <t>סך עמלות ברוקראז'</t>
  </si>
  <si>
    <t>עמלות קסטודיאן</t>
  </si>
  <si>
    <t>א1. קסטודיאן א'</t>
  </si>
  <si>
    <t>א2. קסטודיאן ב'</t>
  </si>
  <si>
    <t>ב1. קסטודיאן א'</t>
  </si>
  <si>
    <t>ב2. קסטודיאן ב'</t>
  </si>
  <si>
    <t>סך עמלות קסטודיאן</t>
  </si>
  <si>
    <t>הוצאה הנובעת מהשקעה בניירות ערך לא סחירים או ממתן הלוואה</t>
  </si>
  <si>
    <t>א. גוף/יחיד א'</t>
  </si>
  <si>
    <t>ב. גוף/יחיד ב'</t>
  </si>
  <si>
    <t>ג. אחרים</t>
  </si>
  <si>
    <t>סך הוצאות הנובעות מהשקעה בניירות ערך לא סחירים או מתן הלוואה</t>
  </si>
  <si>
    <t>הוצאה הנובעת מהשקעה בזכויות מקרקעין</t>
  </si>
  <si>
    <t>סך הוצאות הנובעות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</si>
  <si>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</si>
  <si>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</si>
  <si>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</si>
  <si>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</si>
  <si>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</si>
  <si>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סך הכל נכסים לסוף שנה קודמת</t>
  </si>
  <si>
    <t>נספח 3 - פרוט עמלות והוצאות לשישת החודשים שהסתיימו ביום</t>
  </si>
  <si>
    <t>תשלום הנובע מהשקעה בקרנות השקעה</t>
  </si>
  <si>
    <t>נוי 2</t>
  </si>
  <si>
    <t>פימי</t>
  </si>
  <si>
    <t>אקסלמד</t>
  </si>
  <si>
    <t>יסודות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</si>
  <si>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</si>
  <si>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</si>
  <si>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</si>
  <si>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</si>
  <si>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סך תשלומים למנהלי תיקים זרים</t>
  </si>
  <si>
    <t>תשלום בגין השקעה בקרנות נאמנות</t>
  </si>
  <si>
    <t>קרן נאמנות ישראלית</t>
  </si>
  <si>
    <t>א. מנהל קרנות א'</t>
  </si>
  <si>
    <t>ב. מנהל קרנות ב'</t>
  </si>
  <si>
    <t>קרן חוץ</t>
  </si>
  <si>
    <t>סך תשלומים בגין השקעה בקרנות נאמנות</t>
  </si>
  <si>
    <t>תשלום בגין השקעה בתעודות סל</t>
  </si>
  <si>
    <t>תעודת סל ישראלית</t>
  </si>
  <si>
    <t>תעודת סל זרה</t>
  </si>
  <si>
    <t>iShares/USA</t>
  </si>
  <si>
    <t>Powershares ETFs/USA</t>
  </si>
  <si>
    <t>קסם תעודות סל ומוצרי מדדים בע"מ</t>
  </si>
  <si>
    <t>אחרים</t>
  </si>
  <si>
    <t>סך תשלומים בגין תעודות סל</t>
  </si>
  <si>
    <t>סך הכל עמלות ניהול חיצוני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</si>
</sst>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Arial"/>
      <family val="2"/>
      <charset val="177"/>
      <scheme val="minor"/>
    </font>
    <font>
      <b/>
      <u/>
      <sz val="11"/>
      <color indexed="8"/>
      <name val="David"/>
      <family val="2"/>
    </font>
    <font>
      <sz val="11"/>
      <color indexed="8"/>
      <name val="David"/>
      <family val="2"/>
    </font>
    <font>
      <b/>
      <sz val="11"/>
      <color indexed="8"/>
      <name val="David"/>
      <family val="2"/>
    </font>
    <font>
      <b/>
      <sz val="11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14" fontId="3" fillId="0" borderId="0" xfId="0" applyNumberFormat="1" applyFont="1"/>
    <xf numFmtId="0" fontId="3" fillId="0" borderId="0" xfId="0" applyFont="1"/>
    <xf numFmtId="0" fontId="4" fillId="2" borderId="1" xfId="0" applyFont="1" applyFill="1" applyBorder="1"/>
    <xf numFmtId="164" fontId="3" fillId="2" borderId="1" xfId="0" applyNumberFormat="1" applyFont="1" applyFill="1" applyBorder="1"/>
    <xf numFmtId="164" fontId="2" fillId="0" borderId="1" xfId="0" applyNumberFormat="1" applyFont="1" applyFill="1" applyBorder="1"/>
    <xf numFmtId="0" fontId="2" fillId="0" borderId="0" xfId="0" applyFont="1" applyFill="1"/>
    <xf numFmtId="10" fontId="3" fillId="0" borderId="1" xfId="0" applyNumberFormat="1" applyFont="1" applyFill="1" applyBorder="1"/>
    <xf numFmtId="164" fontId="3" fillId="0" borderId="1" xfId="0" applyNumberFormat="1" applyFont="1" applyFill="1" applyBorder="1"/>
    <xf numFmtId="0" fontId="2" fillId="0" borderId="0" xfId="0" applyFont="1" applyFill="1" applyBorder="1"/>
    <xf numFmtId="0" fontId="3" fillId="2" borderId="0" xfId="0" applyFont="1" applyFill="1"/>
    <xf numFmtId="14" fontId="3" fillId="2" borderId="0" xfId="0" applyNumberFormat="1" applyFont="1" applyFill="1"/>
    <xf numFmtId="0" fontId="3" fillId="0" borderId="0" xfId="0" applyFont="1" applyFill="1" applyBorder="1"/>
    <xf numFmtId="164" fontId="3" fillId="0" borderId="0" xfId="0" applyNumberFormat="1" applyFont="1" applyFill="1" applyBorder="1"/>
    <xf numFmtId="164" fontId="2" fillId="2" borderId="1" xfId="0" applyNumberFormat="1" applyFont="1" applyFill="1" applyBorder="1"/>
    <xf numFmtId="0" fontId="3" fillId="2" borderId="1" xfId="0" applyFont="1" applyFill="1" applyBorder="1" applyAlignment="1">
      <alignment horizontal="right" readingOrder="2"/>
    </xf>
    <xf numFmtId="0" fontId="3" fillId="2" borderId="2" xfId="0" applyFont="1" applyFill="1" applyBorder="1" applyAlignment="1">
      <alignment horizontal="right" wrapText="1" readingOrder="2"/>
    </xf>
    <xf numFmtId="0" fontId="3" fillId="2" borderId="3" xfId="0" applyFont="1" applyFill="1" applyBorder="1" applyAlignment="1">
      <alignment horizontal="right" wrapText="1" readingOrder="2"/>
    </xf>
    <xf numFmtId="0" fontId="3" fillId="2" borderId="4" xfId="0" applyFont="1" applyFill="1" applyBorder="1" applyAlignment="1">
      <alignment horizontal="right" wrapText="1" readingOrder="2"/>
    </xf>
    <xf numFmtId="0" fontId="2" fillId="2" borderId="1" xfId="0" applyFont="1" applyFill="1" applyBorder="1" applyAlignment="1">
      <alignment horizontal="right" readingOrder="2"/>
    </xf>
    <xf numFmtId="0" fontId="1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 readingOrder="2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rightToLeft="1" topLeftCell="A10" workbookViewId="0">
      <selection activeCell="A35" sqref="A35:H35"/>
    </sheetView>
  </sheetViews>
  <sheetFormatPr defaultRowHeight="15" x14ac:dyDescent="0.25"/>
  <cols>
    <col min="1" max="7" width="9" style="1"/>
    <col min="8" max="8" width="12.25" style="1" customWidth="1"/>
    <col min="9" max="9" width="9.875" style="1" bestFit="1" customWidth="1"/>
    <col min="10" max="10" width="18" style="1" bestFit="1" customWidth="1"/>
    <col min="11" max="16384" width="9" style="1"/>
  </cols>
  <sheetData>
    <row r="1" spans="1:10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3" spans="1:10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5" spans="1:10" s="3" customFormat="1" x14ac:dyDescent="0.25">
      <c r="A5" s="22" t="s">
        <v>2</v>
      </c>
      <c r="B5" s="22"/>
      <c r="C5" s="22"/>
      <c r="D5" s="22"/>
      <c r="E5" s="22"/>
      <c r="F5" s="22"/>
      <c r="G5" s="22"/>
      <c r="H5" s="22"/>
      <c r="I5" s="2">
        <v>42551</v>
      </c>
    </row>
    <row r="7" spans="1:10" ht="16.5" x14ac:dyDescent="0.3">
      <c r="A7" s="20"/>
      <c r="B7" s="20"/>
      <c r="C7" s="20"/>
      <c r="D7" s="20"/>
      <c r="E7" s="20"/>
      <c r="F7" s="20"/>
      <c r="G7" s="20"/>
      <c r="H7" s="20"/>
      <c r="I7" s="4" t="s">
        <v>3</v>
      </c>
    </row>
    <row r="8" spans="1:10" x14ac:dyDescent="0.25">
      <c r="A8" s="16" t="s">
        <v>4</v>
      </c>
      <c r="B8" s="16"/>
      <c r="C8" s="16"/>
      <c r="D8" s="16"/>
      <c r="E8" s="16"/>
      <c r="F8" s="16"/>
      <c r="G8" s="16"/>
      <c r="H8" s="16"/>
      <c r="I8" s="5"/>
    </row>
    <row r="9" spans="1:10" x14ac:dyDescent="0.25">
      <c r="A9" s="20" t="s">
        <v>5</v>
      </c>
      <c r="B9" s="20"/>
      <c r="C9" s="20"/>
      <c r="D9" s="20"/>
      <c r="E9" s="20"/>
      <c r="F9" s="20"/>
      <c r="G9" s="20"/>
      <c r="H9" s="20"/>
      <c r="I9" s="6">
        <f>'נספח 2'!I14</f>
        <v>0</v>
      </c>
    </row>
    <row r="10" spans="1:10" x14ac:dyDescent="0.25">
      <c r="A10" s="20" t="s">
        <v>6</v>
      </c>
      <c r="B10" s="20"/>
      <c r="C10" s="20"/>
      <c r="D10" s="20"/>
      <c r="E10" s="20"/>
      <c r="F10" s="20"/>
      <c r="G10" s="20"/>
      <c r="H10" s="20"/>
      <c r="I10" s="6">
        <f>'נספח 2'!I19</f>
        <v>175.04599999999999</v>
      </c>
      <c r="J10" s="7"/>
    </row>
    <row r="11" spans="1:10" x14ac:dyDescent="0.25">
      <c r="A11" s="16"/>
      <c r="B11" s="16"/>
      <c r="C11" s="16"/>
      <c r="D11" s="16"/>
      <c r="E11" s="16"/>
      <c r="F11" s="16"/>
      <c r="G11" s="16"/>
      <c r="H11" s="16"/>
      <c r="I11" s="5">
        <f>SUM(I9:I10)</f>
        <v>175.04599999999999</v>
      </c>
    </row>
    <row r="12" spans="1:10" x14ac:dyDescent="0.25">
      <c r="A12" s="16" t="s">
        <v>7</v>
      </c>
      <c r="B12" s="16"/>
      <c r="C12" s="16"/>
      <c r="D12" s="16"/>
      <c r="E12" s="16"/>
      <c r="F12" s="16"/>
      <c r="G12" s="16"/>
      <c r="H12" s="16"/>
      <c r="I12" s="5"/>
    </row>
    <row r="13" spans="1:10" x14ac:dyDescent="0.25">
      <c r="A13" s="20" t="s">
        <v>8</v>
      </c>
      <c r="B13" s="20"/>
      <c r="C13" s="20"/>
      <c r="D13" s="20"/>
      <c r="E13" s="20"/>
      <c r="F13" s="20"/>
      <c r="G13" s="20"/>
      <c r="H13" s="20"/>
      <c r="I13" s="6">
        <f>'נספח 2'!I28</f>
        <v>0</v>
      </c>
    </row>
    <row r="14" spans="1:10" x14ac:dyDescent="0.25">
      <c r="A14" s="20" t="s">
        <v>9</v>
      </c>
      <c r="B14" s="20"/>
      <c r="C14" s="20"/>
      <c r="D14" s="20"/>
      <c r="E14" s="20"/>
      <c r="F14" s="20"/>
      <c r="G14" s="20"/>
      <c r="H14" s="20"/>
      <c r="I14" s="6">
        <f>'נספח 2'!I33</f>
        <v>0</v>
      </c>
    </row>
    <row r="15" spans="1:10" x14ac:dyDescent="0.25">
      <c r="A15" s="16"/>
      <c r="B15" s="16"/>
      <c r="C15" s="16"/>
      <c r="D15" s="16"/>
      <c r="E15" s="16"/>
      <c r="F15" s="16"/>
      <c r="G15" s="16"/>
      <c r="H15" s="16"/>
      <c r="I15" s="5">
        <f>SUM(I13:I14)</f>
        <v>0</v>
      </c>
    </row>
    <row r="16" spans="1:10" x14ac:dyDescent="0.25">
      <c r="A16" s="16" t="s">
        <v>10</v>
      </c>
      <c r="B16" s="16"/>
      <c r="C16" s="16"/>
      <c r="D16" s="16"/>
      <c r="E16" s="16"/>
      <c r="F16" s="16"/>
      <c r="G16" s="16"/>
      <c r="H16" s="16"/>
      <c r="I16" s="5"/>
    </row>
    <row r="17" spans="1:10" x14ac:dyDescent="0.25">
      <c r="A17" s="20" t="s">
        <v>11</v>
      </c>
      <c r="B17" s="20"/>
      <c r="C17" s="20"/>
      <c r="D17" s="20"/>
      <c r="E17" s="20"/>
      <c r="F17" s="20"/>
      <c r="G17" s="20"/>
      <c r="H17" s="20"/>
      <c r="I17" s="6">
        <f>'נספח 2'!I40</f>
        <v>0</v>
      </c>
    </row>
    <row r="18" spans="1:10" x14ac:dyDescent="0.25">
      <c r="A18" s="20" t="s">
        <v>12</v>
      </c>
      <c r="B18" s="20"/>
      <c r="C18" s="20"/>
      <c r="D18" s="20"/>
      <c r="E18" s="20"/>
      <c r="F18" s="20"/>
      <c r="G18" s="20"/>
      <c r="H18" s="20"/>
      <c r="I18" s="6"/>
    </row>
    <row r="19" spans="1:10" x14ac:dyDescent="0.25">
      <c r="A19" s="20" t="s">
        <v>13</v>
      </c>
      <c r="B19" s="20"/>
      <c r="C19" s="20"/>
      <c r="D19" s="20"/>
      <c r="E19" s="20"/>
      <c r="F19" s="20"/>
      <c r="G19" s="20"/>
      <c r="H19" s="20"/>
      <c r="I19" s="6">
        <f>'נספח 2'!I46</f>
        <v>0</v>
      </c>
    </row>
    <row r="20" spans="1:10" x14ac:dyDescent="0.25">
      <c r="A20" s="16"/>
      <c r="B20" s="16"/>
      <c r="C20" s="16"/>
      <c r="D20" s="16"/>
      <c r="E20" s="16"/>
      <c r="F20" s="16"/>
      <c r="G20" s="16"/>
      <c r="H20" s="16"/>
      <c r="I20" s="5">
        <f>SUM(I17:I19)</f>
        <v>0</v>
      </c>
    </row>
    <row r="21" spans="1:10" x14ac:dyDescent="0.25">
      <c r="A21" s="16" t="s">
        <v>14</v>
      </c>
      <c r="B21" s="16"/>
      <c r="C21" s="16"/>
      <c r="D21" s="16"/>
      <c r="E21" s="16"/>
      <c r="F21" s="16"/>
      <c r="G21" s="16"/>
      <c r="H21" s="16"/>
      <c r="I21" s="5"/>
    </row>
    <row r="22" spans="1:10" x14ac:dyDescent="0.25">
      <c r="A22" s="20" t="s">
        <v>15</v>
      </c>
      <c r="B22" s="20"/>
      <c r="C22" s="20"/>
      <c r="D22" s="20"/>
      <c r="E22" s="20"/>
      <c r="F22" s="20"/>
      <c r="G22" s="20"/>
      <c r="H22" s="20"/>
      <c r="I22" s="6">
        <f>'נספח 3'!I13</f>
        <v>93</v>
      </c>
      <c r="J22" s="7"/>
    </row>
    <row r="23" spans="1:10" x14ac:dyDescent="0.25">
      <c r="A23" s="20" t="s">
        <v>16</v>
      </c>
      <c r="B23" s="20"/>
      <c r="C23" s="20"/>
      <c r="D23" s="20"/>
      <c r="E23" s="20"/>
      <c r="F23" s="20"/>
      <c r="G23" s="20"/>
      <c r="H23" s="20"/>
      <c r="I23" s="6"/>
    </row>
    <row r="24" spans="1:10" x14ac:dyDescent="0.25">
      <c r="A24" s="20" t="s">
        <v>17</v>
      </c>
      <c r="B24" s="20"/>
      <c r="C24" s="20"/>
      <c r="D24" s="20"/>
      <c r="E24" s="20"/>
      <c r="F24" s="20"/>
      <c r="G24" s="20"/>
      <c r="H24" s="20"/>
      <c r="I24" s="6">
        <f>'נספח 3'!I19</f>
        <v>0</v>
      </c>
    </row>
    <row r="25" spans="1:10" x14ac:dyDescent="0.25">
      <c r="A25" s="20" t="s">
        <v>18</v>
      </c>
      <c r="B25" s="20"/>
      <c r="C25" s="20"/>
      <c r="D25" s="20"/>
      <c r="E25" s="20"/>
      <c r="F25" s="20"/>
      <c r="G25" s="20"/>
      <c r="H25" s="20"/>
      <c r="I25" s="6">
        <f>'נספח 3'!I25</f>
        <v>0</v>
      </c>
    </row>
    <row r="26" spans="1:10" x14ac:dyDescent="0.25">
      <c r="A26" s="20" t="s">
        <v>19</v>
      </c>
      <c r="B26" s="20"/>
      <c r="C26" s="20"/>
      <c r="D26" s="20"/>
      <c r="E26" s="20"/>
      <c r="F26" s="20"/>
      <c r="G26" s="20"/>
      <c r="H26" s="20"/>
      <c r="I26" s="6">
        <f>'נספח 3'!I44</f>
        <v>95</v>
      </c>
    </row>
    <row r="27" spans="1:10" x14ac:dyDescent="0.25">
      <c r="A27" s="20" t="s">
        <v>20</v>
      </c>
      <c r="B27" s="20"/>
      <c r="C27" s="20"/>
      <c r="D27" s="20"/>
      <c r="E27" s="20"/>
      <c r="F27" s="20"/>
      <c r="G27" s="20"/>
      <c r="H27" s="20"/>
      <c r="I27" s="6">
        <f>'נספח 3'!I49</f>
        <v>91.635999999999996</v>
      </c>
      <c r="J27" s="7"/>
    </row>
    <row r="28" spans="1:10" x14ac:dyDescent="0.25">
      <c r="A28" s="20" t="s">
        <v>21</v>
      </c>
      <c r="B28" s="20"/>
      <c r="C28" s="20"/>
      <c r="D28" s="20"/>
      <c r="E28" s="20"/>
      <c r="F28" s="20"/>
      <c r="G28" s="20"/>
      <c r="H28" s="20"/>
      <c r="I28" s="6">
        <f>'נספח 3'!I32</f>
        <v>0</v>
      </c>
    </row>
    <row r="29" spans="1:10" x14ac:dyDescent="0.25">
      <c r="A29" s="20" t="s">
        <v>22</v>
      </c>
      <c r="B29" s="20"/>
      <c r="C29" s="20"/>
      <c r="D29" s="20"/>
      <c r="E29" s="20"/>
      <c r="F29" s="20"/>
      <c r="G29" s="20"/>
      <c r="H29" s="20"/>
      <c r="I29" s="6">
        <f>'נספח 3'!I37</f>
        <v>0</v>
      </c>
    </row>
    <row r="30" spans="1:10" x14ac:dyDescent="0.25">
      <c r="A30" s="16"/>
      <c r="B30" s="16"/>
      <c r="C30" s="16"/>
      <c r="D30" s="16"/>
      <c r="E30" s="16"/>
      <c r="F30" s="16"/>
      <c r="G30" s="16"/>
      <c r="H30" s="16"/>
      <c r="I30" s="5">
        <f>SUM(I22:I29)</f>
        <v>279.63599999999997</v>
      </c>
    </row>
    <row r="31" spans="1:10" x14ac:dyDescent="0.25">
      <c r="A31" s="16" t="s">
        <v>23</v>
      </c>
      <c r="B31" s="16"/>
      <c r="C31" s="16"/>
      <c r="D31" s="16"/>
      <c r="E31" s="16"/>
      <c r="F31" s="16"/>
      <c r="G31" s="16"/>
      <c r="H31" s="16"/>
      <c r="I31" s="5"/>
    </row>
    <row r="32" spans="1:10" x14ac:dyDescent="0.25">
      <c r="A32" s="20" t="s">
        <v>24</v>
      </c>
      <c r="B32" s="20"/>
      <c r="C32" s="20"/>
      <c r="D32" s="20"/>
      <c r="E32" s="20"/>
      <c r="F32" s="20"/>
      <c r="G32" s="20"/>
      <c r="H32" s="20"/>
      <c r="I32" s="6">
        <f>'נספח 2'!I52</f>
        <v>0</v>
      </c>
    </row>
    <row r="33" spans="1:10" x14ac:dyDescent="0.25">
      <c r="A33" s="20" t="s">
        <v>25</v>
      </c>
      <c r="B33" s="20"/>
      <c r="C33" s="20"/>
      <c r="D33" s="20"/>
      <c r="E33" s="20"/>
      <c r="F33" s="20"/>
      <c r="G33" s="20"/>
      <c r="H33" s="20"/>
      <c r="I33" s="6">
        <f>'נספח 2'!I58</f>
        <v>0</v>
      </c>
    </row>
    <row r="34" spans="1:10" x14ac:dyDescent="0.25">
      <c r="A34" s="16"/>
      <c r="B34" s="16"/>
      <c r="C34" s="16"/>
      <c r="D34" s="16"/>
      <c r="E34" s="16"/>
      <c r="F34" s="16"/>
      <c r="G34" s="16"/>
      <c r="H34" s="16"/>
      <c r="I34" s="5">
        <f>SUM(I32:I33)</f>
        <v>0</v>
      </c>
    </row>
    <row r="35" spans="1:10" x14ac:dyDescent="0.25">
      <c r="A35" s="16" t="s">
        <v>26</v>
      </c>
      <c r="B35" s="16"/>
      <c r="C35" s="16"/>
      <c r="D35" s="16"/>
      <c r="E35" s="16"/>
      <c r="F35" s="16"/>
      <c r="G35" s="16"/>
      <c r="H35" s="16"/>
      <c r="I35" s="5">
        <f>SUM(I34,I30,I20,I15,I11)</f>
        <v>454.68199999999996</v>
      </c>
    </row>
    <row r="36" spans="1:10" x14ac:dyDescent="0.25">
      <c r="A36" s="16"/>
      <c r="B36" s="16"/>
      <c r="C36" s="16"/>
      <c r="D36" s="16"/>
      <c r="E36" s="16"/>
      <c r="F36" s="16"/>
      <c r="G36" s="16"/>
      <c r="H36" s="16"/>
      <c r="I36" s="5"/>
    </row>
    <row r="37" spans="1:10" x14ac:dyDescent="0.25">
      <c r="A37" s="16" t="s">
        <v>27</v>
      </c>
      <c r="B37" s="16"/>
      <c r="C37" s="16"/>
      <c r="D37" s="16"/>
      <c r="E37" s="16"/>
      <c r="F37" s="16"/>
      <c r="G37" s="16"/>
      <c r="H37" s="16"/>
      <c r="I37" s="5"/>
    </row>
    <row r="38" spans="1:10" ht="29.25" customHeight="1" x14ac:dyDescent="0.25">
      <c r="A38" s="17" t="s">
        <v>28</v>
      </c>
      <c r="B38" s="18"/>
      <c r="C38" s="18"/>
      <c r="D38" s="18"/>
      <c r="E38" s="18"/>
      <c r="F38" s="18"/>
      <c r="G38" s="18"/>
      <c r="H38" s="19"/>
      <c r="I38" s="8">
        <f>IFERROR(SUM(I17,I30,I33)/I41,0)</f>
        <v>1.1241598529614541E-4</v>
      </c>
    </row>
    <row r="39" spans="1:10" ht="29.25" customHeight="1" x14ac:dyDescent="0.25">
      <c r="A39" s="17" t="s">
        <v>29</v>
      </c>
      <c r="B39" s="18"/>
      <c r="C39" s="18"/>
      <c r="D39" s="18"/>
      <c r="E39" s="18"/>
      <c r="F39" s="18"/>
      <c r="G39" s="18"/>
      <c r="H39" s="19"/>
      <c r="I39" s="8">
        <f>IFERROR(I35/I41,0)</f>
        <v>1.8278592536877223E-4</v>
      </c>
    </row>
    <row r="40" spans="1:10" x14ac:dyDescent="0.25">
      <c r="A40" s="16"/>
      <c r="B40" s="16"/>
      <c r="C40" s="16"/>
      <c r="D40" s="16"/>
      <c r="E40" s="16"/>
      <c r="F40" s="16"/>
      <c r="G40" s="16"/>
      <c r="H40" s="16"/>
      <c r="I40" s="5"/>
    </row>
    <row r="41" spans="1:10" x14ac:dyDescent="0.25">
      <c r="A41" s="16" t="s">
        <v>30</v>
      </c>
      <c r="B41" s="16"/>
      <c r="C41" s="16"/>
      <c r="D41" s="16"/>
      <c r="E41" s="16"/>
      <c r="F41" s="16"/>
      <c r="G41" s="16"/>
      <c r="H41" s="16"/>
      <c r="I41" s="9">
        <f>2080904+406607</f>
        <v>2487511</v>
      </c>
    </row>
    <row r="43" spans="1:10" hidden="1" x14ac:dyDescent="0.25">
      <c r="A43" s="16" t="s">
        <v>31</v>
      </c>
      <c r="B43" s="16"/>
      <c r="C43" s="16"/>
      <c r="D43" s="16"/>
      <c r="E43" s="16"/>
      <c r="F43" s="16"/>
      <c r="G43" s="16"/>
      <c r="H43" s="16"/>
      <c r="I43" s="9">
        <v>129.858</v>
      </c>
      <c r="J43" s="7"/>
    </row>
  </sheetData>
  <mergeCells count="39">
    <mergeCell ref="A9:H9"/>
    <mergeCell ref="A1:I1"/>
    <mergeCell ref="A3:I3"/>
    <mergeCell ref="A5:H5"/>
    <mergeCell ref="A7:H7"/>
    <mergeCell ref="A8:H8"/>
    <mergeCell ref="A21:H21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33:H33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40:H40"/>
    <mergeCell ref="A41:H41"/>
    <mergeCell ref="A43:H43"/>
    <mergeCell ref="A34:H34"/>
    <mergeCell ref="A35:H35"/>
    <mergeCell ref="A36:H36"/>
    <mergeCell ref="A37:H37"/>
    <mergeCell ref="A38:H38"/>
    <mergeCell ref="A39:H39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1"/>
  <sheetViews>
    <sheetView rightToLeft="1" topLeftCell="A49" workbookViewId="0">
      <selection activeCell="A32" sqref="A32:H32"/>
    </sheetView>
  </sheetViews>
  <sheetFormatPr defaultRowHeight="15" x14ac:dyDescent="0.25"/>
  <cols>
    <col min="1" max="7" width="9" style="1"/>
    <col min="8" max="8" width="12.25" style="1" customWidth="1"/>
    <col min="9" max="9" width="9.875" style="1" bestFit="1" customWidth="1"/>
    <col min="10" max="10" width="14.875" style="10" bestFit="1" customWidth="1"/>
    <col min="11" max="16384" width="9" style="10"/>
  </cols>
  <sheetData>
    <row r="1" spans="1:256" x14ac:dyDescent="0.25">
      <c r="A1" s="24" t="str">
        <f>'נספח 1'!A1:I1</f>
        <v>מחוג - מינהל גמל לעובדי חברת החשמל לישראל בע"מ</v>
      </c>
      <c r="B1" s="24"/>
      <c r="C1" s="24"/>
      <c r="D1" s="24"/>
      <c r="E1" s="24"/>
      <c r="F1" s="24"/>
      <c r="G1" s="24"/>
      <c r="H1" s="24"/>
      <c r="I1" s="24"/>
    </row>
    <row r="3" spans="1:256" x14ac:dyDescent="0.25">
      <c r="A3" s="24" t="str">
        <f>'נספח 1'!A3:I3</f>
        <v>מחוג</v>
      </c>
      <c r="B3" s="24"/>
      <c r="C3" s="24"/>
      <c r="D3" s="24"/>
      <c r="E3" s="24"/>
      <c r="F3" s="24"/>
      <c r="G3" s="24"/>
      <c r="H3" s="24"/>
      <c r="I3" s="24"/>
    </row>
    <row r="5" spans="1:256" s="13" customFormat="1" x14ac:dyDescent="0.25">
      <c r="A5" s="11" t="s">
        <v>32</v>
      </c>
      <c r="B5" s="11"/>
      <c r="C5" s="11"/>
      <c r="D5" s="11"/>
      <c r="E5" s="11"/>
      <c r="F5" s="11"/>
      <c r="G5" s="11"/>
      <c r="H5" s="11"/>
      <c r="I5" s="12">
        <f>'נספח 1'!I5</f>
        <v>42551</v>
      </c>
    </row>
    <row r="7" spans="1:256" ht="16.5" x14ac:dyDescent="0.3">
      <c r="A7" s="20"/>
      <c r="B7" s="20"/>
      <c r="C7" s="20"/>
      <c r="D7" s="20"/>
      <c r="E7" s="20"/>
      <c r="F7" s="20"/>
      <c r="G7" s="20"/>
      <c r="H7" s="20"/>
      <c r="I7" s="4" t="s">
        <v>3</v>
      </c>
    </row>
    <row r="8" spans="1:256" x14ac:dyDescent="0.25">
      <c r="A8" s="16" t="s">
        <v>33</v>
      </c>
      <c r="B8" s="16"/>
      <c r="C8" s="16"/>
      <c r="D8" s="16"/>
      <c r="E8" s="16"/>
      <c r="F8" s="16"/>
      <c r="G8" s="16"/>
      <c r="H8" s="16"/>
      <c r="I8" s="5"/>
    </row>
    <row r="9" spans="1:256" x14ac:dyDescent="0.25">
      <c r="A9" s="16"/>
      <c r="B9" s="16"/>
      <c r="C9" s="16"/>
      <c r="D9" s="16"/>
      <c r="E9" s="16"/>
      <c r="F9" s="16"/>
      <c r="G9" s="16"/>
      <c r="H9" s="16"/>
      <c r="I9" s="5"/>
      <c r="J9" s="14"/>
      <c r="K9" s="14"/>
      <c r="L9" s="14"/>
      <c r="M9" s="14"/>
      <c r="N9" s="14"/>
      <c r="O9" s="14"/>
      <c r="P9" s="14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</row>
    <row r="10" spans="1:256" x14ac:dyDescent="0.25">
      <c r="A10" s="20" t="s">
        <v>34</v>
      </c>
      <c r="B10" s="20"/>
      <c r="C10" s="20"/>
      <c r="D10" s="20"/>
      <c r="E10" s="20"/>
      <c r="F10" s="20"/>
      <c r="G10" s="20"/>
      <c r="H10" s="20"/>
      <c r="I10" s="15"/>
    </row>
    <row r="11" spans="1:256" x14ac:dyDescent="0.25">
      <c r="A11" s="20" t="s">
        <v>35</v>
      </c>
      <c r="B11" s="20"/>
      <c r="C11" s="20"/>
      <c r="D11" s="20"/>
      <c r="E11" s="20"/>
      <c r="F11" s="20"/>
      <c r="G11" s="20"/>
      <c r="H11" s="20"/>
      <c r="I11" s="6"/>
    </row>
    <row r="12" spans="1:256" x14ac:dyDescent="0.25">
      <c r="A12" s="20" t="s">
        <v>36</v>
      </c>
      <c r="B12" s="20"/>
      <c r="C12" s="20"/>
      <c r="D12" s="20"/>
      <c r="E12" s="20"/>
      <c r="F12" s="20"/>
      <c r="G12" s="20"/>
      <c r="H12" s="20"/>
      <c r="I12" s="6"/>
    </row>
    <row r="13" spans="1:256" x14ac:dyDescent="0.25">
      <c r="A13" s="20" t="s">
        <v>37</v>
      </c>
      <c r="B13" s="20"/>
      <c r="C13" s="20"/>
      <c r="D13" s="20"/>
      <c r="E13" s="20"/>
      <c r="F13" s="20"/>
      <c r="G13" s="20"/>
      <c r="H13" s="20"/>
      <c r="I13" s="6"/>
    </row>
    <row r="14" spans="1:256" x14ac:dyDescent="0.25">
      <c r="A14" s="20"/>
      <c r="B14" s="20"/>
      <c r="C14" s="20"/>
      <c r="D14" s="20"/>
      <c r="E14" s="20"/>
      <c r="F14" s="20"/>
      <c r="G14" s="20"/>
      <c r="H14" s="20"/>
      <c r="I14" s="15">
        <f>SUM(I11:I13)</f>
        <v>0</v>
      </c>
    </row>
    <row r="15" spans="1:256" x14ac:dyDescent="0.25">
      <c r="A15" s="20" t="s">
        <v>38</v>
      </c>
      <c r="B15" s="20"/>
      <c r="C15" s="20"/>
      <c r="D15" s="20"/>
      <c r="E15" s="20"/>
      <c r="F15" s="20"/>
      <c r="G15" s="20"/>
      <c r="H15" s="20"/>
      <c r="I15" s="15"/>
    </row>
    <row r="16" spans="1:256" x14ac:dyDescent="0.25">
      <c r="A16" s="20" t="s">
        <v>39</v>
      </c>
      <c r="B16" s="20"/>
      <c r="C16" s="20"/>
      <c r="D16" s="20"/>
      <c r="E16" s="20"/>
      <c r="F16" s="20"/>
      <c r="G16" s="20"/>
      <c r="H16" s="20"/>
      <c r="I16" s="6">
        <v>175.04599999999999</v>
      </c>
    </row>
    <row r="17" spans="1:9" x14ac:dyDescent="0.25">
      <c r="A17" s="20" t="s">
        <v>40</v>
      </c>
      <c r="B17" s="20"/>
      <c r="C17" s="20"/>
      <c r="D17" s="20"/>
      <c r="E17" s="20"/>
      <c r="F17" s="20"/>
      <c r="G17" s="20"/>
      <c r="H17" s="20"/>
      <c r="I17" s="6"/>
    </row>
    <row r="18" spans="1:9" x14ac:dyDescent="0.25">
      <c r="A18" s="20" t="s">
        <v>41</v>
      </c>
      <c r="B18" s="20"/>
      <c r="C18" s="20"/>
      <c r="D18" s="20"/>
      <c r="E18" s="20"/>
      <c r="F18" s="20"/>
      <c r="G18" s="20"/>
      <c r="H18" s="20"/>
      <c r="I18" s="6"/>
    </row>
    <row r="19" spans="1:9" x14ac:dyDescent="0.25">
      <c r="A19" s="20"/>
      <c r="B19" s="20"/>
      <c r="C19" s="20"/>
      <c r="D19" s="20"/>
      <c r="E19" s="20"/>
      <c r="F19" s="20"/>
      <c r="G19" s="20"/>
      <c r="H19" s="20"/>
      <c r="I19" s="15">
        <f>SUM(I16:I18)</f>
        <v>175.04599999999999</v>
      </c>
    </row>
    <row r="20" spans="1:9" x14ac:dyDescent="0.25">
      <c r="A20" s="16" t="s">
        <v>42</v>
      </c>
      <c r="B20" s="16"/>
      <c r="C20" s="16"/>
      <c r="D20" s="16"/>
      <c r="E20" s="16"/>
      <c r="F20" s="16"/>
      <c r="G20" s="16"/>
      <c r="H20" s="16"/>
      <c r="I20" s="5">
        <f>SUM(I19,I14)</f>
        <v>175.04599999999999</v>
      </c>
    </row>
    <row r="21" spans="1:9" x14ac:dyDescent="0.25">
      <c r="A21" s="16"/>
      <c r="B21" s="16"/>
      <c r="C21" s="16"/>
      <c r="D21" s="16"/>
      <c r="E21" s="16"/>
      <c r="F21" s="16"/>
      <c r="G21" s="16"/>
      <c r="H21" s="16"/>
      <c r="I21" s="5"/>
    </row>
    <row r="22" spans="1:9" x14ac:dyDescent="0.25">
      <c r="A22" s="16" t="s">
        <v>43</v>
      </c>
      <c r="B22" s="16"/>
      <c r="C22" s="16"/>
      <c r="D22" s="16"/>
      <c r="E22" s="16"/>
      <c r="F22" s="16"/>
      <c r="G22" s="16"/>
      <c r="H22" s="16"/>
      <c r="I22" s="5"/>
    </row>
    <row r="23" spans="1:9" x14ac:dyDescent="0.25">
      <c r="A23" s="16"/>
      <c r="B23" s="16"/>
      <c r="C23" s="16"/>
      <c r="D23" s="16"/>
      <c r="E23" s="16"/>
      <c r="F23" s="16"/>
      <c r="G23" s="16"/>
      <c r="H23" s="16"/>
      <c r="I23" s="5"/>
    </row>
    <row r="24" spans="1:9" x14ac:dyDescent="0.25">
      <c r="A24" s="20" t="s">
        <v>34</v>
      </c>
      <c r="B24" s="20"/>
      <c r="C24" s="20"/>
      <c r="D24" s="20"/>
      <c r="E24" s="20"/>
      <c r="F24" s="20"/>
      <c r="G24" s="20"/>
      <c r="H24" s="20"/>
      <c r="I24" s="15"/>
    </row>
    <row r="25" spans="1:9" x14ac:dyDescent="0.25">
      <c r="A25" s="20" t="s">
        <v>44</v>
      </c>
      <c r="B25" s="20"/>
      <c r="C25" s="20"/>
      <c r="D25" s="20"/>
      <c r="E25" s="20"/>
      <c r="F25" s="20"/>
      <c r="G25" s="20"/>
      <c r="H25" s="20"/>
      <c r="I25" s="6"/>
    </row>
    <row r="26" spans="1:9" x14ac:dyDescent="0.25">
      <c r="A26" s="20" t="s">
        <v>45</v>
      </c>
      <c r="B26" s="20"/>
      <c r="C26" s="20"/>
      <c r="D26" s="20"/>
      <c r="E26" s="20"/>
      <c r="F26" s="20"/>
      <c r="G26" s="20"/>
      <c r="H26" s="20"/>
      <c r="I26" s="6"/>
    </row>
    <row r="27" spans="1:9" x14ac:dyDescent="0.25">
      <c r="A27" s="20" t="s">
        <v>37</v>
      </c>
      <c r="B27" s="20"/>
      <c r="C27" s="20"/>
      <c r="D27" s="20"/>
      <c r="E27" s="20"/>
      <c r="F27" s="20"/>
      <c r="G27" s="20"/>
      <c r="H27" s="20"/>
      <c r="I27" s="6"/>
    </row>
    <row r="28" spans="1:9" x14ac:dyDescent="0.25">
      <c r="A28" s="20"/>
      <c r="B28" s="20"/>
      <c r="C28" s="20"/>
      <c r="D28" s="20"/>
      <c r="E28" s="20"/>
      <c r="F28" s="20"/>
      <c r="G28" s="20"/>
      <c r="H28" s="20"/>
      <c r="I28" s="15">
        <f>SUM(I25:I27)</f>
        <v>0</v>
      </c>
    </row>
    <row r="29" spans="1:9" x14ac:dyDescent="0.25">
      <c r="A29" s="20" t="s">
        <v>38</v>
      </c>
      <c r="B29" s="20"/>
      <c r="C29" s="20"/>
      <c r="D29" s="20"/>
      <c r="E29" s="20"/>
      <c r="F29" s="20"/>
      <c r="G29" s="20"/>
      <c r="H29" s="20"/>
      <c r="I29" s="15"/>
    </row>
    <row r="30" spans="1:9" x14ac:dyDescent="0.25">
      <c r="A30" s="20" t="s">
        <v>46</v>
      </c>
      <c r="B30" s="20"/>
      <c r="C30" s="20"/>
      <c r="D30" s="20"/>
      <c r="E30" s="20"/>
      <c r="F30" s="20"/>
      <c r="G30" s="20"/>
      <c r="H30" s="20"/>
      <c r="I30" s="6"/>
    </row>
    <row r="31" spans="1:9" x14ac:dyDescent="0.25">
      <c r="A31" s="20" t="s">
        <v>47</v>
      </c>
      <c r="B31" s="20"/>
      <c r="C31" s="20"/>
      <c r="D31" s="20"/>
      <c r="E31" s="20"/>
      <c r="F31" s="20"/>
      <c r="G31" s="20"/>
      <c r="H31" s="20"/>
      <c r="I31" s="6"/>
    </row>
    <row r="32" spans="1:9" x14ac:dyDescent="0.25">
      <c r="A32" s="20" t="s">
        <v>41</v>
      </c>
      <c r="B32" s="20"/>
      <c r="C32" s="20"/>
      <c r="D32" s="20"/>
      <c r="E32" s="20"/>
      <c r="F32" s="20"/>
      <c r="G32" s="20"/>
      <c r="H32" s="20"/>
      <c r="I32" s="6"/>
    </row>
    <row r="33" spans="1:9" x14ac:dyDescent="0.25">
      <c r="A33" s="20"/>
      <c r="B33" s="20"/>
      <c r="C33" s="20"/>
      <c r="D33" s="20"/>
      <c r="E33" s="20"/>
      <c r="F33" s="20"/>
      <c r="G33" s="20"/>
      <c r="H33" s="20"/>
      <c r="I33" s="15">
        <f>SUM(I30:I32)</f>
        <v>0</v>
      </c>
    </row>
    <row r="34" spans="1:9" x14ac:dyDescent="0.25">
      <c r="A34" s="16" t="s">
        <v>48</v>
      </c>
      <c r="B34" s="16"/>
      <c r="C34" s="16"/>
      <c r="D34" s="16"/>
      <c r="E34" s="16"/>
      <c r="F34" s="16"/>
      <c r="G34" s="16"/>
      <c r="H34" s="16"/>
      <c r="I34" s="5">
        <f>SUM(I33,I28)</f>
        <v>0</v>
      </c>
    </row>
    <row r="35" spans="1:9" x14ac:dyDescent="0.25">
      <c r="A35" s="16"/>
      <c r="B35" s="16"/>
      <c r="C35" s="16"/>
      <c r="D35" s="16"/>
      <c r="E35" s="16"/>
      <c r="F35" s="16"/>
      <c r="G35" s="16"/>
      <c r="H35" s="16"/>
      <c r="I35" s="5"/>
    </row>
    <row r="36" spans="1:9" x14ac:dyDescent="0.25">
      <c r="A36" s="16" t="s">
        <v>49</v>
      </c>
      <c r="B36" s="16"/>
      <c r="C36" s="16"/>
      <c r="D36" s="16"/>
      <c r="E36" s="16"/>
      <c r="F36" s="16"/>
      <c r="G36" s="16"/>
      <c r="H36" s="16"/>
      <c r="I36" s="5"/>
    </row>
    <row r="37" spans="1:9" x14ac:dyDescent="0.25">
      <c r="A37" s="20" t="s">
        <v>50</v>
      </c>
      <c r="B37" s="20"/>
      <c r="C37" s="20"/>
      <c r="D37" s="20"/>
      <c r="E37" s="20"/>
      <c r="F37" s="20"/>
      <c r="G37" s="20"/>
      <c r="H37" s="20"/>
      <c r="I37" s="6"/>
    </row>
    <row r="38" spans="1:9" x14ac:dyDescent="0.25">
      <c r="A38" s="20" t="s">
        <v>51</v>
      </c>
      <c r="B38" s="20"/>
      <c r="C38" s="20"/>
      <c r="D38" s="20"/>
      <c r="E38" s="20"/>
      <c r="F38" s="20"/>
      <c r="G38" s="20"/>
      <c r="H38" s="20"/>
      <c r="I38" s="6"/>
    </row>
    <row r="39" spans="1:9" x14ac:dyDescent="0.25">
      <c r="A39" s="20" t="s">
        <v>52</v>
      </c>
      <c r="B39" s="20"/>
      <c r="C39" s="20"/>
      <c r="D39" s="20"/>
      <c r="E39" s="20"/>
      <c r="F39" s="20"/>
      <c r="G39" s="20"/>
      <c r="H39" s="20"/>
      <c r="I39" s="6"/>
    </row>
    <row r="40" spans="1:9" x14ac:dyDescent="0.25">
      <c r="A40" s="16" t="s">
        <v>53</v>
      </c>
      <c r="B40" s="16"/>
      <c r="C40" s="16"/>
      <c r="D40" s="16"/>
      <c r="E40" s="16"/>
      <c r="F40" s="16"/>
      <c r="G40" s="16"/>
      <c r="H40" s="16"/>
      <c r="I40" s="5">
        <f>SUM(I37:I39)</f>
        <v>0</v>
      </c>
    </row>
    <row r="41" spans="1:9" x14ac:dyDescent="0.25">
      <c r="A41" s="16"/>
      <c r="B41" s="16"/>
      <c r="C41" s="16"/>
      <c r="D41" s="16"/>
      <c r="E41" s="16"/>
      <c r="F41" s="16"/>
      <c r="G41" s="16"/>
      <c r="H41" s="16"/>
      <c r="I41" s="5"/>
    </row>
    <row r="42" spans="1:9" x14ac:dyDescent="0.25">
      <c r="A42" s="16" t="s">
        <v>54</v>
      </c>
      <c r="B42" s="16"/>
      <c r="C42" s="16"/>
      <c r="D42" s="16"/>
      <c r="E42" s="16"/>
      <c r="F42" s="16"/>
      <c r="G42" s="16"/>
      <c r="H42" s="16"/>
      <c r="I42" s="5"/>
    </row>
    <row r="43" spans="1:9" x14ac:dyDescent="0.25">
      <c r="A43" s="20" t="s">
        <v>50</v>
      </c>
      <c r="B43" s="20"/>
      <c r="C43" s="20"/>
      <c r="D43" s="20"/>
      <c r="E43" s="20"/>
      <c r="F43" s="20"/>
      <c r="G43" s="20"/>
      <c r="H43" s="20"/>
      <c r="I43" s="6"/>
    </row>
    <row r="44" spans="1:9" x14ac:dyDescent="0.25">
      <c r="A44" s="20" t="s">
        <v>51</v>
      </c>
      <c r="B44" s="20"/>
      <c r="C44" s="20"/>
      <c r="D44" s="20"/>
      <c r="E44" s="20"/>
      <c r="F44" s="20"/>
      <c r="G44" s="20"/>
      <c r="H44" s="20"/>
      <c r="I44" s="6"/>
    </row>
    <row r="45" spans="1:9" x14ac:dyDescent="0.25">
      <c r="A45" s="20" t="s">
        <v>52</v>
      </c>
      <c r="B45" s="20"/>
      <c r="C45" s="20"/>
      <c r="D45" s="20"/>
      <c r="E45" s="20"/>
      <c r="F45" s="20"/>
      <c r="G45" s="20"/>
      <c r="H45" s="20"/>
      <c r="I45" s="6"/>
    </row>
    <row r="46" spans="1:9" x14ac:dyDescent="0.25">
      <c r="A46" s="16" t="s">
        <v>55</v>
      </c>
      <c r="B46" s="16"/>
      <c r="C46" s="16"/>
      <c r="D46" s="16"/>
      <c r="E46" s="16"/>
      <c r="F46" s="16"/>
      <c r="G46" s="16"/>
      <c r="H46" s="16"/>
      <c r="I46" s="5">
        <f>SUM(I43:I45)</f>
        <v>0</v>
      </c>
    </row>
    <row r="47" spans="1:9" x14ac:dyDescent="0.25">
      <c r="A47" s="16"/>
      <c r="B47" s="16"/>
      <c r="C47" s="16"/>
      <c r="D47" s="16"/>
      <c r="E47" s="16"/>
      <c r="F47" s="16"/>
      <c r="G47" s="16"/>
      <c r="H47" s="16"/>
      <c r="I47" s="5"/>
    </row>
    <row r="48" spans="1:9" x14ac:dyDescent="0.25">
      <c r="A48" s="16" t="s">
        <v>56</v>
      </c>
      <c r="B48" s="16"/>
      <c r="C48" s="16"/>
      <c r="D48" s="16"/>
      <c r="E48" s="16"/>
      <c r="F48" s="16"/>
      <c r="G48" s="16"/>
      <c r="H48" s="16"/>
      <c r="I48" s="5"/>
    </row>
    <row r="49" spans="1:9" x14ac:dyDescent="0.25">
      <c r="A49" s="20" t="s">
        <v>50</v>
      </c>
      <c r="B49" s="20"/>
      <c r="C49" s="20"/>
      <c r="D49" s="20"/>
      <c r="E49" s="20"/>
      <c r="F49" s="20"/>
      <c r="G49" s="20"/>
      <c r="H49" s="20"/>
      <c r="I49" s="6"/>
    </row>
    <row r="50" spans="1:9" x14ac:dyDescent="0.25">
      <c r="A50" s="20" t="s">
        <v>51</v>
      </c>
      <c r="B50" s="20"/>
      <c r="C50" s="20"/>
      <c r="D50" s="20"/>
      <c r="E50" s="20"/>
      <c r="F50" s="20"/>
      <c r="G50" s="20"/>
      <c r="H50" s="20"/>
      <c r="I50" s="6"/>
    </row>
    <row r="51" spans="1:9" x14ac:dyDescent="0.25">
      <c r="A51" s="20" t="s">
        <v>52</v>
      </c>
      <c r="B51" s="20"/>
      <c r="C51" s="20"/>
      <c r="D51" s="20"/>
      <c r="E51" s="20"/>
      <c r="F51" s="20"/>
      <c r="G51" s="20"/>
      <c r="H51" s="20"/>
      <c r="I51" s="6"/>
    </row>
    <row r="52" spans="1:9" x14ac:dyDescent="0.25">
      <c r="A52" s="16" t="s">
        <v>57</v>
      </c>
      <c r="B52" s="16"/>
      <c r="C52" s="16"/>
      <c r="D52" s="16"/>
      <c r="E52" s="16"/>
      <c r="F52" s="16"/>
      <c r="G52" s="16"/>
      <c r="H52" s="16"/>
      <c r="I52" s="5">
        <f>SUM(I49:I51)</f>
        <v>0</v>
      </c>
    </row>
    <row r="53" spans="1:9" x14ac:dyDescent="0.25">
      <c r="A53" s="16"/>
      <c r="B53" s="16"/>
      <c r="C53" s="16"/>
      <c r="D53" s="16"/>
      <c r="E53" s="16"/>
      <c r="F53" s="16"/>
      <c r="G53" s="16"/>
      <c r="H53" s="16"/>
      <c r="I53" s="5"/>
    </row>
    <row r="54" spans="1:9" x14ac:dyDescent="0.25">
      <c r="A54" s="16" t="s">
        <v>58</v>
      </c>
      <c r="B54" s="16"/>
      <c r="C54" s="16"/>
      <c r="D54" s="16"/>
      <c r="E54" s="16"/>
      <c r="F54" s="16"/>
      <c r="G54" s="16"/>
      <c r="H54" s="16"/>
      <c r="I54" s="5"/>
    </row>
    <row r="55" spans="1:9" x14ac:dyDescent="0.25">
      <c r="A55" s="20" t="s">
        <v>50</v>
      </c>
      <c r="B55" s="20"/>
      <c r="C55" s="20"/>
      <c r="D55" s="20"/>
      <c r="E55" s="20"/>
      <c r="F55" s="20"/>
      <c r="G55" s="20"/>
      <c r="H55" s="20"/>
      <c r="I55" s="6"/>
    </row>
    <row r="56" spans="1:9" x14ac:dyDescent="0.25">
      <c r="A56" s="20" t="s">
        <v>51</v>
      </c>
      <c r="B56" s="20"/>
      <c r="C56" s="20"/>
      <c r="D56" s="20"/>
      <c r="E56" s="20"/>
      <c r="F56" s="20"/>
      <c r="G56" s="20"/>
      <c r="H56" s="20"/>
      <c r="I56" s="6"/>
    </row>
    <row r="57" spans="1:9" x14ac:dyDescent="0.25">
      <c r="A57" s="20" t="s">
        <v>52</v>
      </c>
      <c r="B57" s="20"/>
      <c r="C57" s="20"/>
      <c r="D57" s="20"/>
      <c r="E57" s="20"/>
      <c r="F57" s="20"/>
      <c r="G57" s="20"/>
      <c r="H57" s="20"/>
      <c r="I57" s="6"/>
    </row>
    <row r="58" spans="1:9" x14ac:dyDescent="0.25">
      <c r="A58" s="16" t="s">
        <v>59</v>
      </c>
      <c r="B58" s="16"/>
      <c r="C58" s="16"/>
      <c r="D58" s="16"/>
      <c r="E58" s="16"/>
      <c r="F58" s="16"/>
      <c r="G58" s="16"/>
      <c r="H58" s="16"/>
      <c r="I58" s="5">
        <f>SUM(I55:I57)</f>
        <v>0</v>
      </c>
    </row>
    <row r="59" spans="1:9" x14ac:dyDescent="0.25">
      <c r="A59" s="16"/>
      <c r="B59" s="16"/>
      <c r="C59" s="16"/>
      <c r="D59" s="16"/>
      <c r="E59" s="16"/>
      <c r="F59" s="16"/>
      <c r="G59" s="16"/>
      <c r="H59" s="16"/>
      <c r="I59" s="5"/>
    </row>
    <row r="60" spans="1:9" x14ac:dyDescent="0.25">
      <c r="A60" s="16" t="s">
        <v>60</v>
      </c>
      <c r="B60" s="16"/>
      <c r="C60" s="16"/>
      <c r="D60" s="16"/>
      <c r="E60" s="16"/>
      <c r="F60" s="16"/>
      <c r="G60" s="16"/>
      <c r="H60" s="16"/>
      <c r="I60" s="5">
        <f>SUM(I58,I52,I46,I40,I34,I20)</f>
        <v>175.04599999999999</v>
      </c>
    </row>
    <row r="61" spans="1:9" x14ac:dyDescent="0.25">
      <c r="A61" s="16" t="s">
        <v>61</v>
      </c>
      <c r="B61" s="16"/>
      <c r="C61" s="16"/>
      <c r="D61" s="16"/>
      <c r="E61" s="16"/>
      <c r="F61" s="16"/>
      <c r="G61" s="16"/>
      <c r="H61" s="16"/>
      <c r="I61" s="5">
        <f>'נספח 1'!I41</f>
        <v>2487511</v>
      </c>
    </row>
  </sheetData>
  <mergeCells count="87">
    <mergeCell ref="A1:I1"/>
    <mergeCell ref="A3:I3"/>
    <mergeCell ref="A7:H7"/>
    <mergeCell ref="A8:H8"/>
    <mergeCell ref="A9:H9"/>
    <mergeCell ref="IO9:IV9"/>
    <mergeCell ref="A10:H10"/>
    <mergeCell ref="FM9:FT9"/>
    <mergeCell ref="FU9:GB9"/>
    <mergeCell ref="GC9:GJ9"/>
    <mergeCell ref="GK9:GR9"/>
    <mergeCell ref="GS9:GZ9"/>
    <mergeCell ref="HA9:HH9"/>
    <mergeCell ref="DQ9:DX9"/>
    <mergeCell ref="DY9:EF9"/>
    <mergeCell ref="EG9:EN9"/>
    <mergeCell ref="EO9:EV9"/>
    <mergeCell ref="EW9:FD9"/>
    <mergeCell ref="FE9:FL9"/>
    <mergeCell ref="BU9:CB9"/>
    <mergeCell ref="CC9:CJ9"/>
    <mergeCell ref="A16:H16"/>
    <mergeCell ref="HI9:HP9"/>
    <mergeCell ref="HQ9:HX9"/>
    <mergeCell ref="HY9:IF9"/>
    <mergeCell ref="IG9:IN9"/>
    <mergeCell ref="CK9:CR9"/>
    <mergeCell ref="CS9:CZ9"/>
    <mergeCell ref="DA9:DH9"/>
    <mergeCell ref="DI9:DP9"/>
    <mergeCell ref="Y9:AF9"/>
    <mergeCell ref="AG9:AN9"/>
    <mergeCell ref="AO9:AV9"/>
    <mergeCell ref="AW9:BD9"/>
    <mergeCell ref="BE9:BL9"/>
    <mergeCell ref="BM9:BT9"/>
    <mergeCell ref="Q9:X9"/>
    <mergeCell ref="A11:H11"/>
    <mergeCell ref="A12:H12"/>
    <mergeCell ref="A13:H13"/>
    <mergeCell ref="A14:H14"/>
    <mergeCell ref="A15:H15"/>
    <mergeCell ref="A28:H28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40:H40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52:H52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50:H50"/>
    <mergeCell ref="A51:H51"/>
    <mergeCell ref="A59:H59"/>
    <mergeCell ref="A60:H60"/>
    <mergeCell ref="A61:H61"/>
    <mergeCell ref="A53:H53"/>
    <mergeCell ref="A54:H54"/>
    <mergeCell ref="A55:H55"/>
    <mergeCell ref="A56:H56"/>
    <mergeCell ref="A57:H57"/>
    <mergeCell ref="A58:H58"/>
  </mergeCells>
  <pageMargins left="0.70866141732283472" right="0.70866141732283472" top="0.74803149606299213" bottom="0.74803149606299213" header="0.31496062992125984" footer="0.31496062992125984"/>
  <pageSetup paperSize="9" scale="83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rightToLeft="1" tabSelected="1" topLeftCell="A28" workbookViewId="0">
      <selection activeCell="A30" sqref="A30:H30"/>
    </sheetView>
  </sheetViews>
  <sheetFormatPr defaultRowHeight="15" x14ac:dyDescent="0.25"/>
  <cols>
    <col min="1" max="7" width="9" style="1"/>
    <col min="8" max="8" width="12.25" style="1" customWidth="1"/>
    <col min="9" max="9" width="9.875" style="1" bestFit="1" customWidth="1"/>
    <col min="10" max="10" width="19" style="10" bestFit="1" customWidth="1"/>
    <col min="11" max="16384" width="9" style="10"/>
  </cols>
  <sheetData>
    <row r="1" spans="1:9" x14ac:dyDescent="0.25">
      <c r="A1" s="24" t="str">
        <f>'נספח 1'!A1:I1</f>
        <v>מחוג - מינהל גמל לעובדי חברת החשמל לישראל בע"מ</v>
      </c>
      <c r="B1" s="24"/>
      <c r="C1" s="24"/>
      <c r="D1" s="24"/>
      <c r="E1" s="24"/>
      <c r="F1" s="24"/>
      <c r="G1" s="24"/>
      <c r="H1" s="24"/>
      <c r="I1" s="24"/>
    </row>
    <row r="3" spans="1:9" x14ac:dyDescent="0.25">
      <c r="A3" s="24" t="str">
        <f>'נספח 1'!A3:I3</f>
        <v>מחוג</v>
      </c>
      <c r="B3" s="24"/>
      <c r="C3" s="24"/>
      <c r="D3" s="24"/>
      <c r="E3" s="24"/>
      <c r="F3" s="24"/>
      <c r="G3" s="24"/>
      <c r="H3" s="24"/>
      <c r="I3" s="24"/>
    </row>
    <row r="5" spans="1:9" s="13" customFormat="1" x14ac:dyDescent="0.25">
      <c r="A5" s="11" t="s">
        <v>62</v>
      </c>
      <c r="B5" s="11"/>
      <c r="C5" s="11"/>
      <c r="D5" s="11"/>
      <c r="E5" s="11"/>
      <c r="F5" s="11"/>
      <c r="G5" s="11"/>
      <c r="H5" s="11"/>
      <c r="I5" s="12">
        <f>'נספח 1'!I5</f>
        <v>42551</v>
      </c>
    </row>
    <row r="7" spans="1:9" ht="16.5" x14ac:dyDescent="0.3">
      <c r="A7" s="20"/>
      <c r="B7" s="20"/>
      <c r="C7" s="20"/>
      <c r="D7" s="20"/>
      <c r="E7" s="20"/>
      <c r="F7" s="20"/>
      <c r="G7" s="20"/>
      <c r="H7" s="20"/>
      <c r="I7" s="4" t="s">
        <v>3</v>
      </c>
    </row>
    <row r="8" spans="1:9" x14ac:dyDescent="0.25">
      <c r="A8" s="16" t="s">
        <v>63</v>
      </c>
      <c r="B8" s="16"/>
      <c r="C8" s="16"/>
      <c r="D8" s="16"/>
      <c r="E8" s="16"/>
      <c r="F8" s="16"/>
      <c r="G8" s="16"/>
      <c r="H8" s="16"/>
      <c r="I8" s="15"/>
    </row>
    <row r="9" spans="1:9" x14ac:dyDescent="0.25">
      <c r="A9" s="20" t="s">
        <v>64</v>
      </c>
      <c r="B9" s="20"/>
      <c r="C9" s="20"/>
      <c r="D9" s="20"/>
      <c r="E9" s="20"/>
      <c r="F9" s="20"/>
      <c r="G9" s="20"/>
      <c r="H9" s="20"/>
      <c r="I9" s="6">
        <v>31</v>
      </c>
    </row>
    <row r="10" spans="1:9" x14ac:dyDescent="0.25">
      <c r="A10" s="20" t="s">
        <v>65</v>
      </c>
      <c r="B10" s="20"/>
      <c r="C10" s="20"/>
      <c r="D10" s="20"/>
      <c r="E10" s="20"/>
      <c r="F10" s="20"/>
      <c r="G10" s="20"/>
      <c r="H10" s="20"/>
      <c r="I10" s="6">
        <v>2</v>
      </c>
    </row>
    <row r="11" spans="1:9" x14ac:dyDescent="0.25">
      <c r="A11" s="20" t="s">
        <v>66</v>
      </c>
      <c r="B11" s="20"/>
      <c r="C11" s="20"/>
      <c r="D11" s="20"/>
      <c r="E11" s="20"/>
      <c r="F11" s="20"/>
      <c r="G11" s="20"/>
      <c r="H11" s="20"/>
      <c r="I11" s="6">
        <v>24</v>
      </c>
    </row>
    <row r="12" spans="1:9" x14ac:dyDescent="0.25">
      <c r="A12" s="20" t="s">
        <v>67</v>
      </c>
      <c r="B12" s="20"/>
      <c r="C12" s="20"/>
      <c r="D12" s="20"/>
      <c r="E12" s="20"/>
      <c r="F12" s="20"/>
      <c r="G12" s="20"/>
      <c r="H12" s="20"/>
      <c r="I12" s="6">
        <v>36</v>
      </c>
    </row>
    <row r="13" spans="1:9" x14ac:dyDescent="0.25">
      <c r="A13" s="16" t="s">
        <v>68</v>
      </c>
      <c r="B13" s="16"/>
      <c r="C13" s="16"/>
      <c r="D13" s="16"/>
      <c r="E13" s="16"/>
      <c r="F13" s="16"/>
      <c r="G13" s="16"/>
      <c r="H13" s="16"/>
      <c r="I13" s="5">
        <f>SUM(I9:I12)</f>
        <v>93</v>
      </c>
    </row>
    <row r="14" spans="1:9" x14ac:dyDescent="0.25">
      <c r="A14" s="20"/>
      <c r="B14" s="20"/>
      <c r="C14" s="20"/>
      <c r="D14" s="20"/>
      <c r="E14" s="20"/>
      <c r="F14" s="20"/>
      <c r="G14" s="20"/>
      <c r="H14" s="20"/>
      <c r="I14" s="15"/>
    </row>
    <row r="15" spans="1:9" x14ac:dyDescent="0.25">
      <c r="A15" s="16" t="s">
        <v>69</v>
      </c>
      <c r="B15" s="16"/>
      <c r="C15" s="16"/>
      <c r="D15" s="16"/>
      <c r="E15" s="16"/>
      <c r="F15" s="16"/>
      <c r="G15" s="16"/>
      <c r="H15" s="16"/>
      <c r="I15" s="15"/>
    </row>
    <row r="16" spans="1:9" x14ac:dyDescent="0.25">
      <c r="A16" s="20" t="s">
        <v>50</v>
      </c>
      <c r="B16" s="20"/>
      <c r="C16" s="20"/>
      <c r="D16" s="20"/>
      <c r="E16" s="20"/>
      <c r="F16" s="20"/>
      <c r="G16" s="20"/>
      <c r="H16" s="20"/>
      <c r="I16" s="6"/>
    </row>
    <row r="17" spans="1:9" x14ac:dyDescent="0.25">
      <c r="A17" s="20" t="s">
        <v>51</v>
      </c>
      <c r="B17" s="20"/>
      <c r="C17" s="20"/>
      <c r="D17" s="20"/>
      <c r="E17" s="20"/>
      <c r="F17" s="20"/>
      <c r="G17" s="20"/>
      <c r="H17" s="20"/>
      <c r="I17" s="6"/>
    </row>
    <row r="18" spans="1:9" x14ac:dyDescent="0.25">
      <c r="A18" s="20" t="s">
        <v>52</v>
      </c>
      <c r="B18" s="20"/>
      <c r="C18" s="20"/>
      <c r="D18" s="20"/>
      <c r="E18" s="20"/>
      <c r="F18" s="20"/>
      <c r="G18" s="20"/>
      <c r="H18" s="20"/>
      <c r="I18" s="6"/>
    </row>
    <row r="19" spans="1:9" x14ac:dyDescent="0.25">
      <c r="A19" s="16" t="s">
        <v>70</v>
      </c>
      <c r="B19" s="16"/>
      <c r="C19" s="16"/>
      <c r="D19" s="16"/>
      <c r="E19" s="16"/>
      <c r="F19" s="16"/>
      <c r="G19" s="16"/>
      <c r="H19" s="16"/>
      <c r="I19" s="5">
        <f>SUM(I16:I18)</f>
        <v>0</v>
      </c>
    </row>
    <row r="20" spans="1:9" x14ac:dyDescent="0.25">
      <c r="A20" s="20"/>
      <c r="B20" s="20"/>
      <c r="C20" s="20"/>
      <c r="D20" s="20"/>
      <c r="E20" s="20"/>
      <c r="F20" s="20"/>
      <c r="G20" s="20"/>
      <c r="H20" s="20"/>
      <c r="I20" s="15"/>
    </row>
    <row r="21" spans="1:9" x14ac:dyDescent="0.25">
      <c r="A21" s="16" t="s">
        <v>71</v>
      </c>
      <c r="B21" s="16"/>
      <c r="C21" s="16"/>
      <c r="D21" s="16"/>
      <c r="E21" s="16"/>
      <c r="F21" s="16"/>
      <c r="G21" s="16"/>
      <c r="H21" s="16"/>
      <c r="I21" s="15"/>
    </row>
    <row r="22" spans="1:9" x14ac:dyDescent="0.25">
      <c r="A22" s="20" t="s">
        <v>50</v>
      </c>
      <c r="B22" s="20"/>
      <c r="C22" s="20"/>
      <c r="D22" s="20"/>
      <c r="E22" s="20"/>
      <c r="F22" s="20"/>
      <c r="G22" s="20"/>
      <c r="H22" s="20"/>
      <c r="I22" s="6"/>
    </row>
    <row r="23" spans="1:9" x14ac:dyDescent="0.25">
      <c r="A23" s="20" t="s">
        <v>51</v>
      </c>
      <c r="B23" s="20"/>
      <c r="C23" s="20"/>
      <c r="D23" s="20"/>
      <c r="E23" s="20"/>
      <c r="F23" s="20"/>
      <c r="G23" s="20"/>
      <c r="H23" s="20"/>
      <c r="I23" s="6"/>
    </row>
    <row r="24" spans="1:9" x14ac:dyDescent="0.25">
      <c r="A24" s="20" t="s">
        <v>52</v>
      </c>
      <c r="B24" s="20"/>
      <c r="C24" s="20"/>
      <c r="D24" s="20"/>
      <c r="E24" s="20"/>
      <c r="F24" s="20"/>
      <c r="G24" s="20"/>
      <c r="H24" s="20"/>
      <c r="I24" s="6"/>
    </row>
    <row r="25" spans="1:9" x14ac:dyDescent="0.25">
      <c r="A25" s="16" t="s">
        <v>72</v>
      </c>
      <c r="B25" s="16"/>
      <c r="C25" s="16"/>
      <c r="D25" s="16"/>
      <c r="E25" s="16"/>
      <c r="F25" s="16"/>
      <c r="G25" s="16"/>
      <c r="H25" s="16"/>
      <c r="I25" s="5">
        <f>SUM(I22:I24)</f>
        <v>0</v>
      </c>
    </row>
    <row r="26" spans="1:9" x14ac:dyDescent="0.25">
      <c r="A26" s="20"/>
      <c r="B26" s="20"/>
      <c r="C26" s="20"/>
      <c r="D26" s="20"/>
      <c r="E26" s="20"/>
      <c r="F26" s="20"/>
      <c r="G26" s="20"/>
      <c r="H26" s="20"/>
      <c r="I26" s="15"/>
    </row>
    <row r="27" spans="1:9" x14ac:dyDescent="0.25">
      <c r="A27" s="16" t="s">
        <v>73</v>
      </c>
      <c r="B27" s="16"/>
      <c r="C27" s="16"/>
      <c r="D27" s="16"/>
      <c r="E27" s="16"/>
      <c r="F27" s="16"/>
      <c r="G27" s="16"/>
      <c r="H27" s="16"/>
      <c r="I27" s="15"/>
    </row>
    <row r="28" spans="1:9" x14ac:dyDescent="0.25">
      <c r="A28" s="16" t="s">
        <v>74</v>
      </c>
      <c r="B28" s="16"/>
      <c r="C28" s="16"/>
      <c r="D28" s="16"/>
      <c r="E28" s="16"/>
      <c r="F28" s="16"/>
      <c r="G28" s="16"/>
      <c r="H28" s="16"/>
      <c r="I28" s="15"/>
    </row>
    <row r="29" spans="1:9" x14ac:dyDescent="0.25">
      <c r="A29" s="20" t="s">
        <v>75</v>
      </c>
      <c r="B29" s="20"/>
      <c r="C29" s="20"/>
      <c r="D29" s="20"/>
      <c r="E29" s="20"/>
      <c r="F29" s="20"/>
      <c r="G29" s="20"/>
      <c r="H29" s="20"/>
      <c r="I29" s="6"/>
    </row>
    <row r="30" spans="1:9" x14ac:dyDescent="0.25">
      <c r="A30" s="20" t="s">
        <v>76</v>
      </c>
      <c r="B30" s="20"/>
      <c r="C30" s="20"/>
      <c r="D30" s="20"/>
      <c r="E30" s="20"/>
      <c r="F30" s="20"/>
      <c r="G30" s="20"/>
      <c r="H30" s="20"/>
      <c r="I30" s="6"/>
    </row>
    <row r="31" spans="1:9" x14ac:dyDescent="0.25">
      <c r="A31" s="20" t="s">
        <v>52</v>
      </c>
      <c r="B31" s="20"/>
      <c r="C31" s="20"/>
      <c r="D31" s="20"/>
      <c r="E31" s="20"/>
      <c r="F31" s="20"/>
      <c r="G31" s="20"/>
      <c r="H31" s="20"/>
      <c r="I31" s="6"/>
    </row>
    <row r="32" spans="1:9" x14ac:dyDescent="0.25">
      <c r="A32" s="20"/>
      <c r="B32" s="20"/>
      <c r="C32" s="20"/>
      <c r="D32" s="20"/>
      <c r="E32" s="20"/>
      <c r="F32" s="20"/>
      <c r="G32" s="20"/>
      <c r="H32" s="20"/>
      <c r="I32" s="15">
        <f>SUM(I29:I31)</f>
        <v>0</v>
      </c>
    </row>
    <row r="33" spans="1:9" x14ac:dyDescent="0.25">
      <c r="A33" s="16" t="s">
        <v>77</v>
      </c>
      <c r="B33" s="16"/>
      <c r="C33" s="16"/>
      <c r="D33" s="16"/>
      <c r="E33" s="16"/>
      <c r="F33" s="16"/>
      <c r="G33" s="16"/>
      <c r="H33" s="16"/>
      <c r="I33" s="15"/>
    </row>
    <row r="34" spans="1:9" x14ac:dyDescent="0.25">
      <c r="A34" s="20" t="s">
        <v>75</v>
      </c>
      <c r="B34" s="20"/>
      <c r="C34" s="20"/>
      <c r="D34" s="20"/>
      <c r="E34" s="20"/>
      <c r="F34" s="20"/>
      <c r="G34" s="20"/>
      <c r="H34" s="20"/>
      <c r="I34" s="6"/>
    </row>
    <row r="35" spans="1:9" x14ac:dyDescent="0.25">
      <c r="A35" s="20" t="s">
        <v>76</v>
      </c>
      <c r="B35" s="20"/>
      <c r="C35" s="20"/>
      <c r="D35" s="20"/>
      <c r="E35" s="20"/>
      <c r="F35" s="20"/>
      <c r="G35" s="20"/>
      <c r="H35" s="20"/>
      <c r="I35" s="6"/>
    </row>
    <row r="36" spans="1:9" x14ac:dyDescent="0.25">
      <c r="A36" s="20" t="s">
        <v>52</v>
      </c>
      <c r="B36" s="20"/>
      <c r="C36" s="20"/>
      <c r="D36" s="20"/>
      <c r="E36" s="20"/>
      <c r="F36" s="20"/>
      <c r="G36" s="20"/>
      <c r="H36" s="20"/>
      <c r="I36" s="6"/>
    </row>
    <row r="37" spans="1:9" x14ac:dyDescent="0.25">
      <c r="A37" s="20"/>
      <c r="B37" s="20"/>
      <c r="C37" s="20"/>
      <c r="D37" s="20"/>
      <c r="E37" s="20"/>
      <c r="F37" s="20"/>
      <c r="G37" s="20"/>
      <c r="H37" s="20"/>
      <c r="I37" s="15">
        <f>SUM(I34:I36)</f>
        <v>0</v>
      </c>
    </row>
    <row r="38" spans="1:9" x14ac:dyDescent="0.25">
      <c r="A38" s="16" t="s">
        <v>78</v>
      </c>
      <c r="B38" s="16"/>
      <c r="C38" s="16"/>
      <c r="D38" s="16"/>
      <c r="E38" s="16"/>
      <c r="F38" s="16"/>
      <c r="G38" s="16"/>
      <c r="H38" s="16"/>
      <c r="I38" s="5">
        <f>SUM(I37,I32)</f>
        <v>0</v>
      </c>
    </row>
    <row r="39" spans="1:9" x14ac:dyDescent="0.25">
      <c r="A39" s="16"/>
      <c r="B39" s="16"/>
      <c r="C39" s="16"/>
      <c r="D39" s="16"/>
      <c r="E39" s="16"/>
      <c r="F39" s="16"/>
      <c r="G39" s="16"/>
      <c r="H39" s="16"/>
      <c r="I39" s="5"/>
    </row>
    <row r="40" spans="1:9" x14ac:dyDescent="0.25">
      <c r="A40" s="16" t="s">
        <v>79</v>
      </c>
      <c r="B40" s="16"/>
      <c r="C40" s="16"/>
      <c r="D40" s="16"/>
      <c r="E40" s="16"/>
      <c r="F40" s="16"/>
      <c r="G40" s="16"/>
      <c r="H40" s="16"/>
      <c r="I40" s="15"/>
    </row>
    <row r="41" spans="1:9" x14ac:dyDescent="0.25">
      <c r="A41" s="16" t="s">
        <v>80</v>
      </c>
      <c r="B41" s="16"/>
      <c r="C41" s="16"/>
      <c r="D41" s="16"/>
      <c r="E41" s="16"/>
      <c r="F41" s="16"/>
      <c r="G41" s="16"/>
      <c r="H41" s="16"/>
      <c r="I41" s="15"/>
    </row>
    <row r="42" spans="1:9" x14ac:dyDescent="0.25">
      <c r="A42" s="20" t="s">
        <v>84</v>
      </c>
      <c r="B42" s="20"/>
      <c r="C42" s="20"/>
      <c r="D42" s="20"/>
      <c r="E42" s="20"/>
      <c r="F42" s="20"/>
      <c r="G42" s="20"/>
      <c r="H42" s="20"/>
      <c r="I42" s="6">
        <f>48+47</f>
        <v>95</v>
      </c>
    </row>
    <row r="43" spans="1:9" x14ac:dyDescent="0.25">
      <c r="A43" s="20" t="s">
        <v>85</v>
      </c>
      <c r="B43" s="20"/>
      <c r="C43" s="20"/>
      <c r="D43" s="20"/>
      <c r="E43" s="20"/>
      <c r="F43" s="20"/>
      <c r="G43" s="20"/>
      <c r="H43" s="20"/>
      <c r="I43" s="6">
        <v>0</v>
      </c>
    </row>
    <row r="44" spans="1:9" x14ac:dyDescent="0.25">
      <c r="A44" s="20"/>
      <c r="B44" s="20"/>
      <c r="C44" s="20"/>
      <c r="D44" s="20"/>
      <c r="E44" s="20"/>
      <c r="F44" s="20"/>
      <c r="G44" s="20"/>
      <c r="H44" s="20"/>
      <c r="I44" s="15">
        <f>SUM(I42:I43)</f>
        <v>95</v>
      </c>
    </row>
    <row r="45" spans="1:9" x14ac:dyDescent="0.25">
      <c r="A45" s="16" t="s">
        <v>81</v>
      </c>
      <c r="B45" s="16"/>
      <c r="C45" s="16"/>
      <c r="D45" s="16"/>
      <c r="E45" s="16"/>
      <c r="F45" s="16"/>
      <c r="G45" s="16"/>
      <c r="H45" s="16"/>
      <c r="I45" s="15"/>
    </row>
    <row r="46" spans="1:9" x14ac:dyDescent="0.25">
      <c r="A46" s="20" t="s">
        <v>82</v>
      </c>
      <c r="B46" s="20"/>
      <c r="C46" s="20"/>
      <c r="D46" s="20"/>
      <c r="E46" s="20"/>
      <c r="F46" s="20"/>
      <c r="G46" s="20"/>
      <c r="H46" s="20"/>
      <c r="I46" s="6">
        <f>17+22.467</f>
        <v>39.466999999999999</v>
      </c>
    </row>
    <row r="47" spans="1:9" x14ac:dyDescent="0.25">
      <c r="A47" s="20" t="s">
        <v>83</v>
      </c>
      <c r="B47" s="20"/>
      <c r="C47" s="20"/>
      <c r="D47" s="20"/>
      <c r="E47" s="20"/>
      <c r="F47" s="20"/>
      <c r="G47" s="20"/>
      <c r="H47" s="20"/>
      <c r="I47" s="6">
        <f>22+20.468</f>
        <v>42.468000000000004</v>
      </c>
    </row>
    <row r="48" spans="1:9" x14ac:dyDescent="0.25">
      <c r="A48" s="20" t="s">
        <v>85</v>
      </c>
      <c r="B48" s="20"/>
      <c r="C48" s="20"/>
      <c r="D48" s="20"/>
      <c r="E48" s="20"/>
      <c r="F48" s="20"/>
      <c r="G48" s="20"/>
      <c r="H48" s="20"/>
      <c r="I48" s="6">
        <f>9+0.701</f>
        <v>9.7010000000000005</v>
      </c>
    </row>
    <row r="49" spans="1:9" x14ac:dyDescent="0.25">
      <c r="A49" s="20"/>
      <c r="B49" s="20"/>
      <c r="C49" s="20"/>
      <c r="D49" s="20"/>
      <c r="E49" s="20"/>
      <c r="F49" s="20"/>
      <c r="G49" s="20"/>
      <c r="H49" s="20"/>
      <c r="I49" s="15">
        <f>SUM(I46:I48)</f>
        <v>91.635999999999996</v>
      </c>
    </row>
    <row r="50" spans="1:9" x14ac:dyDescent="0.25">
      <c r="A50" s="16" t="s">
        <v>86</v>
      </c>
      <c r="B50" s="16"/>
      <c r="C50" s="16"/>
      <c r="D50" s="16"/>
      <c r="E50" s="16"/>
      <c r="F50" s="16"/>
      <c r="G50" s="16"/>
      <c r="H50" s="16"/>
      <c r="I50" s="5">
        <f>SUM(I49,I44)</f>
        <v>186.636</v>
      </c>
    </row>
    <row r="51" spans="1:9" x14ac:dyDescent="0.25">
      <c r="A51" s="16"/>
      <c r="B51" s="16"/>
      <c r="C51" s="16"/>
      <c r="D51" s="16"/>
      <c r="E51" s="16"/>
      <c r="F51" s="16"/>
      <c r="G51" s="16"/>
      <c r="H51" s="16"/>
      <c r="I51" s="5"/>
    </row>
    <row r="52" spans="1:9" x14ac:dyDescent="0.25">
      <c r="A52" s="16" t="s">
        <v>87</v>
      </c>
      <c r="B52" s="16"/>
      <c r="C52" s="16"/>
      <c r="D52" s="16"/>
      <c r="E52" s="16"/>
      <c r="F52" s="16"/>
      <c r="G52" s="16"/>
      <c r="H52" s="16"/>
      <c r="I52" s="5">
        <f>SUM(I50,I38,I25,I19,I13)</f>
        <v>279.63599999999997</v>
      </c>
    </row>
    <row r="53" spans="1:9" x14ac:dyDescent="0.25">
      <c r="A53" s="16" t="s">
        <v>61</v>
      </c>
      <c r="B53" s="16"/>
      <c r="C53" s="16"/>
      <c r="D53" s="16"/>
      <c r="E53" s="16"/>
      <c r="F53" s="16"/>
      <c r="G53" s="16"/>
      <c r="H53" s="16"/>
      <c r="I53" s="5">
        <f>'נספח 1'!I41</f>
        <v>2487511</v>
      </c>
    </row>
  </sheetData>
  <mergeCells count="49">
    <mergeCell ref="A1:I1"/>
    <mergeCell ref="A3:I3"/>
    <mergeCell ref="A7:H7"/>
    <mergeCell ref="A8:H8"/>
    <mergeCell ref="A9:H9"/>
    <mergeCell ref="A21:H21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33:H33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44:H44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50:H50"/>
    <mergeCell ref="A51:H51"/>
    <mergeCell ref="A52:H52"/>
    <mergeCell ref="A53:H53"/>
    <mergeCell ref="A45:H45"/>
    <mergeCell ref="A46:H46"/>
    <mergeCell ref="A47:H47"/>
    <mergeCell ref="A48:H48"/>
    <mergeCell ref="A49:H49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3</vt:i4>
      </vt:variant>
    </vt:vector>
  </HeadingPairs>
  <TitlesOfParts>
    <vt:vector size="6" baseType="lpstr">
      <vt:lpstr>נספח 1</vt:lpstr>
      <vt:lpstr>נספח 2</vt:lpstr>
      <vt:lpstr>נספח 3</vt:lpstr>
      <vt:lpstr>'נספח 1'!WPrint_Area_W</vt:lpstr>
      <vt:lpstr>'נספח 2'!WPrint_Area_W</vt:lpstr>
      <vt:lpstr>'נספח 3'!WPrint_Area_W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אורן</dc:creator>
  <cp:lastModifiedBy>אורן</cp:lastModifiedBy>
  <dcterms:created xsi:type="dcterms:W3CDTF">2016-08-17T07:16:35Z</dcterms:created>
  <dcterms:modified xsi:type="dcterms:W3CDTF">2016-08-28T13:21:19Z</dcterms:modified>
</cp:coreProperties>
</file>