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552" activeTab="3"/>
  </bookViews>
  <sheets>
    <sheet name="נספח א4 - G" sheetId="1" r:id="rId1"/>
    <sheet name="נספח א5 - G" sheetId="2" r:id="rId2"/>
    <sheet name="נספח ב4 - G" sheetId="3" r:id="rId3"/>
    <sheet name="נספח ב5 - G" sheetId="4" r:id="rId4"/>
  </sheets>
  <externalReferences>
    <externalReference r:id="rId5"/>
    <externalReference r:id="rId6"/>
    <externalReference r:id="rId7"/>
    <externalReference r:id="rId8"/>
    <externalReference r:id="rId9"/>
    <externalReference r:id="rId10"/>
  </externalReferences>
  <definedNames>
    <definedName name="company">[2]Information!$M$24</definedName>
    <definedName name="list_all" localSheetId="0">'[3]רשימת גופים 2009'!$A$1:$C$139</definedName>
    <definedName name="list_all" localSheetId="1">'[3]רשימת גופים 2009'!$A$1:$C$139</definedName>
    <definedName name="list_all" localSheetId="2">'[3]רשימת גופים 2009'!$A$1:$C$139</definedName>
    <definedName name="list_all" localSheetId="3">'[3]רשימת גופים 2009'!$A$1:$C$139</definedName>
    <definedName name="List_All">'[4]רשימות מערכת'!$A$2:$C$208</definedName>
    <definedName name="List_All_Periods" localSheetId="0">#REF!</definedName>
    <definedName name="List_All_Periods" localSheetId="2">#REF!</definedName>
    <definedName name="List_All_Periods" localSheetId="3">#REF!</definedName>
    <definedName name="List_All_Periods">#REF!</definedName>
    <definedName name="list_name" localSheetId="0">'[3]רשימת גופים 2009'!$A$1:$A$139</definedName>
    <definedName name="list_name" localSheetId="1">'[3]רשימת גופים 2009'!$A$1:$A$139</definedName>
    <definedName name="list_name" localSheetId="2">'[3]רשימת גופים 2009'!$A$1:$A$139</definedName>
    <definedName name="list_name" localSheetId="3">'[3]רשימת גופים 2009'!$A$1:$A$139</definedName>
    <definedName name="List_Name">'[5]רשימות מערכת'!$A$2:$A$201</definedName>
    <definedName name="List_Names">'[1]רשימת גופים'!$A$3:$A$230</definedName>
    <definedName name="List_Period" localSheetId="0">#REF!</definedName>
    <definedName name="List_Period" localSheetId="2">#REF!</definedName>
    <definedName name="List_Period" localSheetId="3">#REF!</definedName>
    <definedName name="List_Period">#REF!</definedName>
    <definedName name="list_type" localSheetId="0">#REF!</definedName>
    <definedName name="list_type" localSheetId="2">#REF!</definedName>
    <definedName name="list_type" localSheetId="3">#REF!</definedName>
    <definedName name="list_type">#REF!</definedName>
    <definedName name="List_year" localSheetId="0">#REF!</definedName>
    <definedName name="List_year" localSheetId="2">#REF!</definedName>
    <definedName name="List_year" localSheetId="3">#REF!</definedName>
    <definedName name="List_year">#REF!</definedName>
    <definedName name="mess1" localSheetId="0">[6]הוראות!#REF!</definedName>
    <definedName name="mess1" localSheetId="2">[6]הוראות!#REF!</definedName>
    <definedName name="mess1" localSheetId="3">[6]הוראות!#REF!</definedName>
    <definedName name="mess1">[6]הוראות!#REF!</definedName>
    <definedName name="mess2">[4]הוראות!$N$16</definedName>
    <definedName name="mess3">[4]הוראות!$N$17</definedName>
    <definedName name="messname" localSheetId="0">#REF!</definedName>
    <definedName name="messname" localSheetId="2">#REF!</definedName>
    <definedName name="messname" localSheetId="3">#REF!</definedName>
    <definedName name="messname">#REF!</definedName>
    <definedName name="name" localSheetId="0">#REF!</definedName>
    <definedName name="name" localSheetId="2">#REF!</definedName>
    <definedName name="name" localSheetId="3">#REF!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V10" i="4" l="1"/>
  <c r="U10" i="4"/>
  <c r="P10" i="4"/>
  <c r="N10" i="4"/>
  <c r="M10" i="4"/>
  <c r="B3" i="4"/>
  <c r="B2" i="4"/>
  <c r="B1" i="4"/>
  <c r="O10" i="3"/>
  <c r="N10" i="3"/>
  <c r="J10" i="3"/>
  <c r="I10" i="3"/>
  <c r="G10" i="3"/>
  <c r="F10" i="3"/>
  <c r="J8" i="3"/>
  <c r="B3" i="3"/>
  <c r="B2" i="3"/>
  <c r="B1" i="3"/>
  <c r="R15" i="2"/>
  <c r="R14" i="2"/>
  <c r="W10" i="4" s="1"/>
  <c r="K14" i="2"/>
  <c r="O10" i="4" s="1"/>
  <c r="D14" i="2"/>
  <c r="G10" i="4" s="1"/>
  <c r="B3" i="2"/>
  <c r="B2" i="2"/>
  <c r="B1" i="2"/>
  <c r="K14" i="1"/>
  <c r="P10" i="3" s="1"/>
  <c r="D14" i="1"/>
  <c r="H10" i="3" s="1"/>
  <c r="K9" i="1"/>
  <c r="B3" i="1"/>
  <c r="B2" i="1"/>
  <c r="B1" i="1"/>
  <c r="H10" i="4" l="1"/>
  <c r="I10" i="4"/>
  <c r="Q10" i="4"/>
  <c r="J10" i="4"/>
  <c r="R10" i="4"/>
  <c r="K10" i="3"/>
  <c r="D15" i="1"/>
  <c r="D15" i="2"/>
  <c r="D10" i="3"/>
  <c r="L10" i="3"/>
  <c r="C10" i="4"/>
  <c r="K10" i="4"/>
  <c r="S10" i="4"/>
  <c r="C10" i="3"/>
  <c r="K15" i="1"/>
  <c r="K15" i="2"/>
  <c r="E10" i="3"/>
  <c r="M10" i="3"/>
  <c r="D10" i="4"/>
  <c r="L10" i="4"/>
  <c r="T10" i="4"/>
  <c r="E10" i="4"/>
  <c r="F10" i="4"/>
</calcChain>
</file>

<file path=xl/sharedStrings.xml><?xml version="1.0" encoding="utf-8"?>
<sst xmlns="http://schemas.openxmlformats.org/spreadsheetml/2006/main" count="191" uniqueCount="67">
  <si>
    <t>חזרה</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</si>
  <si>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</si>
  <si>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</si>
  <si>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</si>
  <si>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</si>
  <si>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</si>
  <si>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</si>
  <si>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</si>
  <si>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</si>
  <si>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</si>
  <si>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</si>
  <si>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</si>
  <si>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</si>
  <si>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</si>
  <si>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</si>
  <si>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</si>
  <si>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</si>
  <si>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</si>
  <si>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</si>
  <si>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</si>
  <si>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</si>
  <si>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</si>
  <si>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</si>
  <si>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</si>
  <si>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</si>
  <si>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</si>
  <si>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</si>
  <si>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</si>
  <si>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</si>
  <si>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</si>
  <si>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</si>
  <si>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</si>
  <si>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</si>
  <si>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</si>
  <si>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</si>
  <si>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</si>
  <si>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</si>
  <si>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</si>
  <si>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</si>
  <si>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</si>
  <si>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</si>
  <si>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</si>
  <si>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</si>
  <si>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</si>
  <si>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</si>
  <si>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</si>
  <si>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</si>
  <si>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</si>
  <si>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</si>
  <si>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</si>
  <si>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</si>
  <si>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</si>
  <si>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</si>
  <si>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</si>
  <si>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</si>
  <si>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</si>
  <si>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</si>
  <si>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</si>
  <si>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מדדי הבקשות
(אחוזים)</t>
  </si>
  <si>
    <t>סה"כ</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</si>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</sst>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1"/>
      <color indexed="8"/>
      <name val="David"/>
      <family val="2"/>
      <charset val="177"/>
    </font>
    <font>
      <b/>
      <sz val="14"/>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bgColor indexed="26"/>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6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4" applyFont="1" applyFill="1" applyBorder="1" applyAlignment="1" applyProtection="1">
      <alignment horizontal="right" vertical="center"/>
    </xf>
    <xf numFmtId="0" fontId="8" fillId="0" borderId="0" xfId="2" applyFont="1" applyProtection="1"/>
    <xf numFmtId="0" fontId="3" fillId="0" borderId="0" xfId="2" applyFont="1" applyFill="1" applyProtection="1"/>
    <xf numFmtId="0" fontId="3" fillId="0" borderId="1" xfId="2" applyFont="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10" fillId="4" borderId="5" xfId="2" applyFont="1" applyFill="1" applyBorder="1" applyAlignment="1" applyProtection="1">
      <alignment horizontal="center" vertical="top" wrapText="1"/>
    </xf>
    <xf numFmtId="0" fontId="3" fillId="0" borderId="6" xfId="2" applyFont="1" applyBorder="1" applyProtection="1"/>
    <xf numFmtId="0" fontId="9" fillId="4" borderId="6" xfId="2" applyFont="1" applyFill="1" applyBorder="1" applyAlignment="1" applyProtection="1">
      <alignment horizontal="center" vertical="center" wrapText="1"/>
    </xf>
    <xf numFmtId="0" fontId="10" fillId="4" borderId="7" xfId="2" applyFont="1" applyFill="1" applyBorder="1" applyAlignment="1" applyProtection="1">
      <alignment vertical="top" wrapText="1"/>
    </xf>
    <xf numFmtId="0" fontId="10" fillId="4" borderId="8" xfId="2" applyFont="1" applyFill="1" applyBorder="1" applyAlignment="1" applyProtection="1">
      <alignment horizontal="center" vertical="top" wrapText="1"/>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10" xfId="2" applyFont="1" applyFill="1" applyBorder="1" applyAlignment="1" applyProtection="1">
      <alignment horizontal="center" vertical="top" wrapText="1" readingOrder="2"/>
    </xf>
    <xf numFmtId="0" fontId="10" fillId="4" borderId="7" xfId="2" applyFont="1" applyFill="1" applyBorder="1" applyAlignment="1" applyProtection="1">
      <alignment horizontal="right" vertical="top" wrapText="1"/>
    </xf>
    <xf numFmtId="0" fontId="10" fillId="4" borderId="11" xfId="2" applyFont="1" applyFill="1" applyBorder="1" applyAlignment="1" applyProtection="1">
      <alignment horizontal="center" vertical="top" wrapText="1" readingOrder="2"/>
    </xf>
    <xf numFmtId="0" fontId="3" fillId="0" borderId="12" xfId="2" applyFont="1" applyBorder="1" applyProtection="1"/>
    <xf numFmtId="0" fontId="9" fillId="4" borderId="12" xfId="2" applyFont="1" applyFill="1" applyBorder="1" applyAlignment="1" applyProtection="1">
      <alignment horizontal="center" vertical="center" wrapText="1"/>
    </xf>
    <xf numFmtId="164" fontId="10" fillId="4" borderId="13"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49" fontId="10" fillId="4" borderId="3"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10"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0" fontId="3" fillId="0" borderId="5" xfId="2" applyFont="1" applyBorder="1" applyAlignment="1" applyProtection="1">
      <alignment vertical="top"/>
    </xf>
    <xf numFmtId="0" fontId="3" fillId="5" borderId="12" xfId="2" applyFont="1" applyFill="1" applyBorder="1" applyAlignment="1" applyProtection="1">
      <alignment horizontal="right" vertical="center" wrapText="1"/>
    </xf>
    <xf numFmtId="3" fontId="10" fillId="5" borderId="15" xfId="2" applyNumberFormat="1" applyFont="1" applyFill="1" applyBorder="1" applyAlignment="1" applyProtection="1">
      <alignment horizontal="left" vertical="center" wrapText="1"/>
      <protection locked="0"/>
    </xf>
    <xf numFmtId="3" fontId="10" fillId="6" borderId="8" xfId="2" applyNumberFormat="1" applyFont="1" applyFill="1" applyBorder="1" applyAlignment="1" applyProtection="1">
      <alignment horizontal="left" vertical="top" wrapText="1"/>
    </xf>
    <xf numFmtId="3" fontId="10" fillId="6" borderId="16" xfId="2" applyNumberFormat="1" applyFont="1" applyFill="1" applyBorder="1" applyAlignment="1" applyProtection="1">
      <alignment horizontal="left" vertical="top" wrapText="1"/>
    </xf>
    <xf numFmtId="3" fontId="10" fillId="6" borderId="17" xfId="2" applyNumberFormat="1" applyFont="1" applyFill="1" applyBorder="1" applyAlignment="1" applyProtection="1">
      <alignment horizontal="left" vertical="top" wrapText="1"/>
    </xf>
    <xf numFmtId="3" fontId="10" fillId="6" borderId="9" xfId="2" applyNumberFormat="1" applyFont="1" applyFill="1" applyBorder="1" applyAlignment="1" applyProtection="1">
      <alignment horizontal="left" vertical="top" wrapText="1"/>
    </xf>
    <xf numFmtId="3" fontId="10" fillId="6" borderId="10" xfId="2" applyNumberFormat="1" applyFont="1" applyFill="1" applyBorder="1" applyAlignment="1" applyProtection="1">
      <alignment horizontal="left" vertical="top" wrapText="1"/>
    </xf>
    <xf numFmtId="0" fontId="3" fillId="0" borderId="12" xfId="2" applyFont="1" applyBorder="1" applyAlignment="1" applyProtection="1">
      <alignment vertical="top"/>
    </xf>
    <xf numFmtId="3" fontId="10" fillId="4" borderId="15" xfId="2" applyNumberFormat="1" applyFont="1" applyFill="1" applyBorder="1" applyAlignment="1" applyProtection="1">
      <alignment horizontal="left" vertical="center" wrapText="1"/>
    </xf>
    <xf numFmtId="3" fontId="11" fillId="5" borderId="18" xfId="4" applyNumberFormat="1" applyFont="1" applyFill="1" applyBorder="1" applyAlignment="1" applyProtection="1">
      <alignment horizontal="left" vertical="center" wrapText="1" readingOrder="2"/>
      <protection locked="0"/>
    </xf>
    <xf numFmtId="3" fontId="11" fillId="5" borderId="19" xfId="4" applyNumberFormat="1" applyFont="1" applyFill="1" applyBorder="1" applyAlignment="1" applyProtection="1">
      <alignment horizontal="left" vertical="center" wrapText="1" readingOrder="2"/>
      <protection locked="0"/>
    </xf>
    <xf numFmtId="3" fontId="11" fillId="5" borderId="10" xfId="4" applyNumberFormat="1" applyFont="1" applyFill="1" applyBorder="1" applyAlignment="1" applyProtection="1">
      <alignment horizontal="left" vertical="center" wrapText="1" readingOrder="2"/>
      <protection locked="0"/>
    </xf>
    <xf numFmtId="3" fontId="11" fillId="5" borderId="20" xfId="4" applyNumberFormat="1" applyFont="1" applyFill="1" applyBorder="1" applyAlignment="1" applyProtection="1">
      <alignment horizontal="left" vertical="center" wrapText="1" readingOrder="2"/>
      <protection locked="0"/>
    </xf>
    <xf numFmtId="0" fontId="3" fillId="0" borderId="0" xfId="2" applyFont="1"/>
    <xf numFmtId="0" fontId="3" fillId="0" borderId="0" xfId="2" applyFont="1" applyFill="1" applyBorder="1" applyProtection="1"/>
    <xf numFmtId="0" fontId="10" fillId="4" borderId="21" xfId="2" applyFont="1" applyFill="1" applyBorder="1" applyAlignment="1" applyProtection="1">
      <alignment horizontal="center" vertical="top" wrapText="1" readingOrder="2"/>
    </xf>
    <xf numFmtId="0" fontId="10" fillId="4" borderId="17" xfId="2" applyFont="1" applyFill="1" applyBorder="1" applyAlignment="1" applyProtection="1">
      <alignment horizontal="center" vertical="top" wrapText="1" readingOrder="2"/>
    </xf>
    <xf numFmtId="0" fontId="10" fillId="4" borderId="15" xfId="2" applyFont="1" applyFill="1" applyBorder="1" applyAlignment="1" applyProtection="1">
      <alignment horizontal="right" vertical="top" wrapText="1"/>
    </xf>
    <xf numFmtId="3" fontId="10" fillId="6" borderId="14" xfId="2" applyNumberFormat="1" applyFont="1" applyFill="1" applyBorder="1" applyAlignment="1" applyProtection="1">
      <alignment horizontal="left" vertical="top" wrapText="1"/>
    </xf>
    <xf numFmtId="0" fontId="1" fillId="0" borderId="0" xfId="2"/>
    <xf numFmtId="49" fontId="10" fillId="4" borderId="22" xfId="2" applyNumberFormat="1" applyFont="1" applyFill="1" applyBorder="1" applyAlignment="1" applyProtection="1">
      <alignment horizontal="center" vertical="top" wrapText="1"/>
    </xf>
    <xf numFmtId="9" fontId="11" fillId="5" borderId="13" xfId="4" applyNumberFormat="1" applyFont="1" applyFill="1" applyBorder="1" applyAlignment="1" applyProtection="1">
      <alignment horizontal="center" vertical="center" wrapText="1" readingOrder="2"/>
    </xf>
    <xf numFmtId="9" fontId="11" fillId="5" borderId="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0" fillId="0" borderId="0" xfId="2" applyFont="1" applyAlignment="1">
      <alignment horizontal="right" readingOrder="2"/>
    </xf>
    <xf numFmtId="0" fontId="3" fillId="0" borderId="0" xfId="2" applyFont="1" applyAlignment="1" applyProtection="1"/>
  </cellXfs>
  <cellStyles count="6">
    <cellStyle name="Normal" xfId="0" builtinId="0"/>
    <cellStyle name="Normal 2" xfId="2"/>
    <cellStyle name="Normal_Aform4v2" xfId="1"/>
    <cellStyle name="Normal_Aform4v2 2" xfId="4"/>
    <cellStyle name="Percent 2" xfId="5"/>
    <cellStyle name="היפר-קישור" xfId="3" builtinId="8"/>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en/Google%20Drive/&#1502;&#1495;&#1493;&#1490;%20&#1500;&#1513;&#1512;&#1514;/&#1512;&#1490;&#1493;&#1500;&#1510;&#1497;&#1492;/&#1491;&#1497;&#1493;&#1493;&#1495;&#1497;&#1501;%20&#1489;&#1502;&#1506;&#1512;&#1499;&#1514;%20&#1488;&#1493;&#1514;&#1493;&#1514;/&#1502;&#1497;&#1491;&#1506;%20&#1505;&#1496;&#1496;&#1497;&#1505;&#1496;&#1497;/2020/netunim_512362914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מחוג - מינהל גמל לעובדי חברת חשמל לישראל בע"מ</v>
          </cell>
          <cell r="F13">
            <v>2020</v>
          </cell>
          <cell r="Z13" t="str">
            <v xml:space="preserve">הנתונים ביחידות בודדות לשנת </v>
          </cell>
        </row>
        <row r="21">
          <cell r="B21" t="str">
            <v>נספח א4 - מספרי בקשות למשיכת כספים או לקבלת קצבת זקנה (גמל)</v>
          </cell>
        </row>
        <row r="24">
          <cell r="B24" t="str">
            <v>נספח א5 - מספרי בקשות להעברת כספים בין קופות גמל או בין מסלולי השקעה (גמל)</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row r="196">
          <cell r="A196" t="str">
            <v>ווישור חברה לביטוח</v>
          </cell>
        </row>
        <row r="197">
          <cell r="A197" t="str">
            <v>ליברה חברה לביטוח</v>
          </cell>
        </row>
        <row r="198">
          <cell r="A198" t="str">
            <v>מגדל מקפת  קרנות פנסיה וקופות גמל בע"מ</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workbookViewId="0">
      <selection activeCell="B15" sqref="B15:P15"/>
    </sheetView>
  </sheetViews>
  <sheetFormatPr defaultColWidth="8.19921875" defaultRowHeight="13.2" x14ac:dyDescent="0.25"/>
  <cols>
    <col min="1" max="1" width="1.69921875" style="2" customWidth="1"/>
    <col min="2" max="2" width="4.59765625" style="2" bestFit="1" customWidth="1"/>
    <col min="3" max="3" width="13" style="2" customWidth="1"/>
    <col min="4" max="4" width="6.796875" style="2" customWidth="1"/>
    <col min="5" max="10" width="6.296875" style="2" customWidth="1"/>
    <col min="11" max="11" width="6.796875" style="2" customWidth="1"/>
    <col min="12" max="17" width="6.296875" style="2" customWidth="1"/>
    <col min="18" max="18" width="27.796875" style="2" customWidth="1"/>
    <col min="19" max="16384" width="8.19921875" style="2"/>
  </cols>
  <sheetData>
    <row r="1" spans="2:17" ht="18" x14ac:dyDescent="0.35">
      <c r="B1" s="1" t="str">
        <f>[1]הוראות!B21</f>
        <v>נספח א4 - מספרי בקשות למשיכת כספים או לקבלת קצבת זקנה (גמל)</v>
      </c>
    </row>
    <row r="2" spans="2:17" ht="14.25" customHeight="1" x14ac:dyDescent="0.25">
      <c r="B2" s="3" t="str">
        <f>[1]הוראות!B13</f>
        <v>מחוג - מינהל גמל לעובדי חברת חשמל לישראל בע"מ</v>
      </c>
    </row>
    <row r="3" spans="2:17" ht="14.25" customHeight="1" x14ac:dyDescent="0.3">
      <c r="B3" s="4" t="str">
        <f>CONCATENATE([1]הוראות!Z13,[1]הוראות!F13)</f>
        <v>הנתונים ביחידות בודדות לשנת 2020</v>
      </c>
    </row>
    <row r="4" spans="2:17" ht="14.25" customHeight="1" x14ac:dyDescent="0.25">
      <c r="B4" s="5"/>
      <c r="C4" s="5" t="s">
        <v>0</v>
      </c>
    </row>
    <row r="5" spans="2:17" ht="18" customHeight="1" x14ac:dyDescent="0.35">
      <c r="C5" s="6"/>
      <c r="G5" s="7" t="s">
        <v>1</v>
      </c>
    </row>
    <row r="6" spans="2:17" ht="14.25" customHeight="1" x14ac:dyDescent="0.25">
      <c r="C6" s="6"/>
    </row>
    <row r="7" spans="2:17" x14ac:dyDescent="0.25">
      <c r="C7" s="8"/>
    </row>
    <row r="8" spans="2:17" ht="25.5" customHeight="1" x14ac:dyDescent="0.25">
      <c r="B8" s="9"/>
      <c r="C8" s="10" t="s">
        <v>2</v>
      </c>
      <c r="D8" s="11" t="s">
        <v>3</v>
      </c>
      <c r="E8" s="12"/>
      <c r="F8" s="12"/>
      <c r="G8" s="12"/>
      <c r="H8" s="12"/>
      <c r="I8" s="12"/>
      <c r="J8" s="13"/>
      <c r="K8" s="14" t="s">
        <v>4</v>
      </c>
      <c r="L8" s="14"/>
      <c r="M8" s="14"/>
      <c r="N8" s="14"/>
      <c r="O8" s="14"/>
      <c r="P8" s="14"/>
      <c r="Q8" s="14"/>
    </row>
    <row r="9" spans="2:17" ht="40.5" customHeight="1" x14ac:dyDescent="0.25">
      <c r="B9" s="15"/>
      <c r="C9" s="16"/>
      <c r="D9" s="17" t="s">
        <v>5</v>
      </c>
      <c r="E9" s="18" t="s">
        <v>6</v>
      </c>
      <c r="F9" s="19" t="s">
        <v>7</v>
      </c>
      <c r="G9" s="19" t="s">
        <v>8</v>
      </c>
      <c r="H9" s="19" t="s">
        <v>9</v>
      </c>
      <c r="I9" s="20" t="s">
        <v>10</v>
      </c>
      <c r="J9" s="21" t="s">
        <v>11</v>
      </c>
      <c r="K9" s="22" t="str">
        <f>D9</f>
        <v>מספר הבקשות הכולל</v>
      </c>
      <c r="L9" s="18" t="s">
        <v>6</v>
      </c>
      <c r="M9" s="19" t="s">
        <v>7</v>
      </c>
      <c r="N9" s="19" t="s">
        <v>12</v>
      </c>
      <c r="O9" s="19" t="s">
        <v>10</v>
      </c>
      <c r="P9" s="20" t="s">
        <v>13</v>
      </c>
      <c r="Q9" s="23" t="s">
        <v>14</v>
      </c>
    </row>
    <row r="10" spans="2:17" x14ac:dyDescent="0.25">
      <c r="B10" s="24"/>
      <c r="C10" s="25"/>
      <c r="D10" s="26" t="s">
        <v>15</v>
      </c>
      <c r="E10" s="27" t="s">
        <v>16</v>
      </c>
      <c r="F10" s="27" t="s">
        <v>17</v>
      </c>
      <c r="G10" s="27" t="s">
        <v>18</v>
      </c>
      <c r="H10" s="27" t="s">
        <v>19</v>
      </c>
      <c r="I10" s="27" t="s">
        <v>20</v>
      </c>
      <c r="J10" s="28" t="s">
        <v>21</v>
      </c>
      <c r="K10" s="29" t="s">
        <v>22</v>
      </c>
      <c r="L10" s="27" t="s">
        <v>23</v>
      </c>
      <c r="M10" s="30" t="s">
        <v>24</v>
      </c>
      <c r="N10" s="30" t="s">
        <v>25</v>
      </c>
      <c r="O10" s="27" t="s">
        <v>26</v>
      </c>
      <c r="P10" s="30" t="s">
        <v>27</v>
      </c>
      <c r="Q10" s="31" t="s">
        <v>28</v>
      </c>
    </row>
    <row r="11" spans="2:17" ht="26.4" x14ac:dyDescent="0.25">
      <c r="B11" s="32" t="s">
        <v>29</v>
      </c>
      <c r="C11" s="33" t="s">
        <v>30</v>
      </c>
      <c r="D11" s="34">
        <v>18</v>
      </c>
      <c r="E11" s="35"/>
      <c r="F11" s="35"/>
      <c r="G11" s="35"/>
      <c r="H11" s="35"/>
      <c r="I11" s="35"/>
      <c r="J11" s="36"/>
      <c r="K11" s="34"/>
      <c r="L11" s="35"/>
      <c r="M11" s="35"/>
      <c r="N11" s="35"/>
      <c r="O11" s="35"/>
      <c r="P11" s="35"/>
      <c r="Q11" s="37"/>
    </row>
    <row r="12" spans="2:17" ht="26.4" x14ac:dyDescent="0.25">
      <c r="B12" s="32" t="s">
        <v>31</v>
      </c>
      <c r="C12" s="33" t="s">
        <v>32</v>
      </c>
      <c r="D12" s="34">
        <v>1308</v>
      </c>
      <c r="E12" s="35"/>
      <c r="F12" s="35"/>
      <c r="G12" s="35"/>
      <c r="H12" s="35"/>
      <c r="I12" s="38"/>
      <c r="J12" s="39"/>
      <c r="K12" s="34"/>
      <c r="L12" s="35"/>
      <c r="M12" s="35"/>
      <c r="N12" s="35"/>
      <c r="O12" s="35"/>
      <c r="P12" s="35"/>
      <c r="Q12" s="37"/>
    </row>
    <row r="13" spans="2:17" ht="26.4" x14ac:dyDescent="0.25">
      <c r="B13" s="40" t="s">
        <v>33</v>
      </c>
      <c r="C13" s="33" t="s">
        <v>34</v>
      </c>
      <c r="D13" s="34">
        <v>0</v>
      </c>
      <c r="E13" s="35"/>
      <c r="F13" s="35"/>
      <c r="G13" s="35"/>
      <c r="H13" s="35"/>
      <c r="I13" s="38"/>
      <c r="J13" s="39"/>
      <c r="K13" s="34"/>
      <c r="L13" s="35"/>
      <c r="M13" s="35"/>
      <c r="N13" s="35"/>
      <c r="O13" s="35"/>
      <c r="P13" s="35"/>
      <c r="Q13" s="37"/>
    </row>
    <row r="14" spans="2:17" ht="38.25" customHeight="1" x14ac:dyDescent="0.25">
      <c r="B14" s="32" t="s">
        <v>35</v>
      </c>
      <c r="C14" s="33" t="s">
        <v>36</v>
      </c>
      <c r="D14" s="41">
        <f>SUM(E14:J14)</f>
        <v>1320</v>
      </c>
      <c r="E14" s="42">
        <v>373</v>
      </c>
      <c r="F14" s="42">
        <v>922</v>
      </c>
      <c r="G14" s="42">
        <v>25</v>
      </c>
      <c r="H14" s="42"/>
      <c r="I14" s="43"/>
      <c r="J14" s="44"/>
      <c r="K14" s="41">
        <f>SUM(L14:Q14)</f>
        <v>0</v>
      </c>
      <c r="L14" s="42"/>
      <c r="M14" s="42"/>
      <c r="N14" s="42"/>
      <c r="O14" s="42"/>
      <c r="P14" s="43"/>
      <c r="Q14" s="45"/>
    </row>
    <row r="15" spans="2:17" ht="39.6" x14ac:dyDescent="0.25">
      <c r="B15" s="40" t="s">
        <v>37</v>
      </c>
      <c r="C15" s="33" t="s">
        <v>38</v>
      </c>
      <c r="D15" s="41">
        <f>IF(D11+D12-D14-D13=0,"",D11+D12-D14-D13)</f>
        <v>6</v>
      </c>
      <c r="E15" s="35"/>
      <c r="F15" s="35"/>
      <c r="G15" s="35"/>
      <c r="H15" s="35"/>
      <c r="I15" s="38"/>
      <c r="J15" s="39"/>
      <c r="K15" s="41" t="str">
        <f>IF(K11+K12-K14-K13=0,"",K11+K12-K14-K13)</f>
        <v/>
      </c>
      <c r="L15" s="35"/>
      <c r="M15" s="35"/>
      <c r="N15" s="35"/>
      <c r="O15" s="35"/>
      <c r="P15" s="35"/>
      <c r="Q15" s="37"/>
    </row>
  </sheetData>
  <sheetProtection password="CC43" sheet="1" objects="1" scenarios="1" formatCells="0" formatColumns="0" formatRows="0"/>
  <mergeCells count="3">
    <mergeCell ref="C8:C10"/>
    <mergeCell ref="D8:J8"/>
    <mergeCell ref="K8:Q8"/>
  </mergeCells>
  <conditionalFormatting sqref="D15 K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B15" sqref="B15:P15"/>
    </sheetView>
  </sheetViews>
  <sheetFormatPr defaultColWidth="8.19921875" defaultRowHeight="13.2" x14ac:dyDescent="0.25"/>
  <cols>
    <col min="1" max="1" width="1.8984375" style="46" customWidth="1"/>
    <col min="2" max="2" width="4.59765625" style="2" bestFit="1" customWidth="1"/>
    <col min="3" max="3" width="13" style="2" customWidth="1"/>
    <col min="4" max="4" width="6.19921875" style="2" bestFit="1" customWidth="1"/>
    <col min="5" max="5" width="5.296875" style="2" bestFit="1" customWidth="1"/>
    <col min="6" max="6" width="5.09765625" style="2" customWidth="1"/>
    <col min="7" max="9" width="5.296875" style="2" bestFit="1" customWidth="1"/>
    <col min="10" max="10" width="5.796875" style="2" bestFit="1" customWidth="1"/>
    <col min="11" max="11" width="6.19921875" style="2" bestFit="1" customWidth="1"/>
    <col min="12" max="12" width="5.296875" style="2" bestFit="1" customWidth="1"/>
    <col min="13" max="13" width="5.296875" style="2" customWidth="1"/>
    <col min="14" max="16" width="5.296875" style="2" bestFit="1" customWidth="1"/>
    <col min="17" max="17" width="5.796875" style="2" bestFit="1" customWidth="1"/>
    <col min="18" max="18" width="6.19921875" style="2" bestFit="1" customWidth="1"/>
    <col min="19" max="19" width="5.296875" style="2" bestFit="1" customWidth="1"/>
    <col min="20" max="20" width="5.296875" style="2" customWidth="1"/>
    <col min="21" max="23" width="5.296875" style="2" bestFit="1" customWidth="1"/>
    <col min="24" max="24" width="5.796875" style="2" bestFit="1" customWidth="1"/>
    <col min="25" max="16384" width="8.19921875" style="46"/>
  </cols>
  <sheetData>
    <row r="1" spans="2:24" ht="18" x14ac:dyDescent="0.35">
      <c r="B1" s="1" t="str">
        <f>[1]הוראות!B24</f>
        <v>נספח א5 - מספרי בקשות להעברת כספים בין קופות גמל או בין מסלולי השקעה (גמל)</v>
      </c>
    </row>
    <row r="2" spans="2:24" ht="21" x14ac:dyDescent="0.25">
      <c r="B2" s="3" t="str">
        <f>[1]הוראות!B13</f>
        <v>מחוג - מינהל גמל לעובדי חברת חשמל לישראל בע"מ</v>
      </c>
    </row>
    <row r="3" spans="2:24" ht="15.6" x14ac:dyDescent="0.3">
      <c r="B3" s="4" t="str">
        <f>CONCATENATE([1]הוראות!Z13,[1]הוראות!F13)</f>
        <v>הנתונים ביחידות בודדות לשנת 2020</v>
      </c>
    </row>
    <row r="4" spans="2:24" x14ac:dyDescent="0.25">
      <c r="C4" s="5" t="s">
        <v>0</v>
      </c>
    </row>
    <row r="5" spans="2:24" ht="18" x14ac:dyDescent="0.35">
      <c r="C5" s="6"/>
      <c r="J5" s="7" t="s">
        <v>39</v>
      </c>
    </row>
    <row r="6" spans="2:24" ht="13.8" x14ac:dyDescent="0.25">
      <c r="C6" s="6"/>
    </row>
    <row r="7" spans="2:24" x14ac:dyDescent="0.25">
      <c r="C7" s="47"/>
    </row>
    <row r="8" spans="2:24" ht="28.5" customHeight="1" x14ac:dyDescent="0.25">
      <c r="B8" s="9"/>
      <c r="C8" s="10" t="s">
        <v>2</v>
      </c>
      <c r="D8" s="11" t="s">
        <v>40</v>
      </c>
      <c r="E8" s="12"/>
      <c r="F8" s="12"/>
      <c r="G8" s="12"/>
      <c r="H8" s="12"/>
      <c r="I8" s="12"/>
      <c r="J8" s="13"/>
      <c r="K8" s="11" t="s">
        <v>41</v>
      </c>
      <c r="L8" s="12"/>
      <c r="M8" s="12"/>
      <c r="N8" s="12"/>
      <c r="O8" s="12"/>
      <c r="P8" s="12"/>
      <c r="Q8" s="13"/>
      <c r="R8" s="11" t="s">
        <v>42</v>
      </c>
      <c r="S8" s="12"/>
      <c r="T8" s="12"/>
      <c r="U8" s="12"/>
      <c r="V8" s="12"/>
      <c r="W8" s="12"/>
      <c r="X8" s="13"/>
    </row>
    <row r="9" spans="2:24" ht="39.6" x14ac:dyDescent="0.25">
      <c r="B9" s="15"/>
      <c r="C9" s="16"/>
      <c r="D9" s="22" t="s">
        <v>5</v>
      </c>
      <c r="E9" s="19" t="s">
        <v>6</v>
      </c>
      <c r="F9" s="19" t="s">
        <v>43</v>
      </c>
      <c r="G9" s="19" t="s">
        <v>44</v>
      </c>
      <c r="H9" s="48" t="s">
        <v>45</v>
      </c>
      <c r="I9" s="20" t="s">
        <v>46</v>
      </c>
      <c r="J9" s="49" t="s">
        <v>47</v>
      </c>
      <c r="K9" s="50" t="s">
        <v>5</v>
      </c>
      <c r="L9" s="19" t="s">
        <v>48</v>
      </c>
      <c r="M9" s="19" t="s">
        <v>49</v>
      </c>
      <c r="N9" s="19" t="s">
        <v>7</v>
      </c>
      <c r="O9" s="19" t="s">
        <v>8</v>
      </c>
      <c r="P9" s="20" t="s">
        <v>9</v>
      </c>
      <c r="Q9" s="49" t="s">
        <v>50</v>
      </c>
      <c r="R9" s="50" t="s">
        <v>5</v>
      </c>
      <c r="S9" s="19" t="s">
        <v>48</v>
      </c>
      <c r="T9" s="19" t="s">
        <v>49</v>
      </c>
      <c r="U9" s="19" t="s">
        <v>7</v>
      </c>
      <c r="V9" s="19" t="s">
        <v>8</v>
      </c>
      <c r="W9" s="20" t="s">
        <v>9</v>
      </c>
      <c r="X9" s="49" t="s">
        <v>50</v>
      </c>
    </row>
    <row r="10" spans="2:24" x14ac:dyDescent="0.25">
      <c r="B10" s="24"/>
      <c r="C10" s="25"/>
      <c r="D10" s="27" t="s">
        <v>15</v>
      </c>
      <c r="E10" s="27" t="s">
        <v>16</v>
      </c>
      <c r="F10" s="30" t="s">
        <v>17</v>
      </c>
      <c r="G10" s="27" t="s">
        <v>18</v>
      </c>
      <c r="H10" s="30" t="s">
        <v>19</v>
      </c>
      <c r="I10" s="30" t="s">
        <v>20</v>
      </c>
      <c r="J10" s="30" t="s">
        <v>21</v>
      </c>
      <c r="K10" s="29" t="s">
        <v>22</v>
      </c>
      <c r="L10" s="27" t="s">
        <v>23</v>
      </c>
      <c r="M10" s="30" t="s">
        <v>24</v>
      </c>
      <c r="N10" s="27" t="s">
        <v>25</v>
      </c>
      <c r="O10" s="30" t="s">
        <v>26</v>
      </c>
      <c r="P10" s="30" t="s">
        <v>27</v>
      </c>
      <c r="Q10" s="31" t="s">
        <v>28</v>
      </c>
      <c r="R10" s="27" t="s">
        <v>51</v>
      </c>
      <c r="S10" s="27" t="s">
        <v>52</v>
      </c>
      <c r="T10" s="30" t="s">
        <v>53</v>
      </c>
      <c r="U10" s="27" t="s">
        <v>54</v>
      </c>
      <c r="V10" s="30" t="s">
        <v>55</v>
      </c>
      <c r="W10" s="30" t="s">
        <v>56</v>
      </c>
      <c r="X10" s="31" t="s">
        <v>57</v>
      </c>
    </row>
    <row r="11" spans="2:24" ht="26.4" x14ac:dyDescent="0.25">
      <c r="B11" s="32" t="s">
        <v>29</v>
      </c>
      <c r="C11" s="33" t="s">
        <v>30</v>
      </c>
      <c r="D11" s="34">
        <v>20</v>
      </c>
      <c r="E11" s="35"/>
      <c r="F11" s="35"/>
      <c r="G11" s="35"/>
      <c r="H11" s="51"/>
      <c r="I11" s="38"/>
      <c r="J11" s="35"/>
      <c r="K11" s="34">
        <v>2</v>
      </c>
      <c r="L11" s="35"/>
      <c r="M11" s="35"/>
      <c r="N11" s="35"/>
      <c r="O11" s="35"/>
      <c r="P11" s="38"/>
      <c r="Q11" s="37"/>
      <c r="R11" s="34">
        <v>3</v>
      </c>
      <c r="S11" s="35"/>
      <c r="T11" s="35"/>
      <c r="U11" s="35"/>
      <c r="V11" s="35"/>
      <c r="W11" s="38"/>
      <c r="X11" s="37"/>
    </row>
    <row r="12" spans="2:24" ht="26.4" x14ac:dyDescent="0.25">
      <c r="B12" s="32" t="s">
        <v>31</v>
      </c>
      <c r="C12" s="33" t="s">
        <v>32</v>
      </c>
      <c r="D12" s="34">
        <v>3326</v>
      </c>
      <c r="E12" s="35"/>
      <c r="F12" s="35"/>
      <c r="G12" s="35"/>
      <c r="H12" s="35"/>
      <c r="I12" s="38"/>
      <c r="J12" s="35"/>
      <c r="K12" s="34">
        <v>170</v>
      </c>
      <c r="L12" s="35"/>
      <c r="M12" s="35"/>
      <c r="N12" s="35"/>
      <c r="O12" s="35"/>
      <c r="P12" s="38"/>
      <c r="Q12" s="37"/>
      <c r="R12" s="34">
        <v>343</v>
      </c>
      <c r="S12" s="35"/>
      <c r="T12" s="35"/>
      <c r="U12" s="35"/>
      <c r="V12" s="35"/>
      <c r="W12" s="38"/>
      <c r="X12" s="37"/>
    </row>
    <row r="13" spans="2:24" ht="26.4" x14ac:dyDescent="0.25">
      <c r="B13" s="40" t="s">
        <v>33</v>
      </c>
      <c r="C13" s="33" t="s">
        <v>34</v>
      </c>
      <c r="D13" s="34">
        <v>152</v>
      </c>
      <c r="E13" s="35"/>
      <c r="F13" s="35"/>
      <c r="G13" s="35"/>
      <c r="H13" s="35"/>
      <c r="I13" s="38"/>
      <c r="J13" s="35"/>
      <c r="K13" s="34">
        <v>9</v>
      </c>
      <c r="L13" s="35"/>
      <c r="M13" s="35"/>
      <c r="N13" s="35"/>
      <c r="O13" s="35"/>
      <c r="P13" s="38"/>
      <c r="Q13" s="37"/>
      <c r="R13" s="34">
        <v>16</v>
      </c>
      <c r="S13" s="35"/>
      <c r="T13" s="35"/>
      <c r="U13" s="35"/>
      <c r="V13" s="35"/>
      <c r="W13" s="38"/>
      <c r="X13" s="37"/>
    </row>
    <row r="14" spans="2:24" ht="39.6" x14ac:dyDescent="0.25">
      <c r="B14" s="32" t="s">
        <v>35</v>
      </c>
      <c r="C14" s="33" t="s">
        <v>36</v>
      </c>
      <c r="D14" s="41">
        <f>SUM(E14:J14)</f>
        <v>3073</v>
      </c>
      <c r="E14" s="42">
        <v>344</v>
      </c>
      <c r="F14" s="42">
        <v>2358</v>
      </c>
      <c r="G14" s="42">
        <v>371</v>
      </c>
      <c r="H14" s="42">
        <v>0</v>
      </c>
      <c r="I14" s="43">
        <v>0</v>
      </c>
      <c r="J14" s="45">
        <v>0</v>
      </c>
      <c r="K14" s="41">
        <f>SUM(L14:Q14)</f>
        <v>157</v>
      </c>
      <c r="L14" s="42">
        <v>130</v>
      </c>
      <c r="M14" s="42">
        <v>0</v>
      </c>
      <c r="N14" s="42">
        <v>1</v>
      </c>
      <c r="O14" s="42">
        <v>14</v>
      </c>
      <c r="P14" s="43">
        <v>5</v>
      </c>
      <c r="Q14" s="45">
        <v>7</v>
      </c>
      <c r="R14" s="41">
        <f>SUM(S14:X14)</f>
        <v>330</v>
      </c>
      <c r="S14" s="42">
        <v>82</v>
      </c>
      <c r="T14" s="42">
        <v>196</v>
      </c>
      <c r="U14" s="42">
        <v>50</v>
      </c>
      <c r="V14" s="42">
        <v>2</v>
      </c>
      <c r="W14" s="43">
        <v>0</v>
      </c>
      <c r="X14" s="45">
        <v>0</v>
      </c>
    </row>
    <row r="15" spans="2:24" ht="39.6" x14ac:dyDescent="0.25">
      <c r="B15" s="40" t="s">
        <v>37</v>
      </c>
      <c r="C15" s="33" t="s">
        <v>38</v>
      </c>
      <c r="D15" s="41">
        <f>IF(D11+D12-D14-D13=0,"",D11+D12-D14-D13)</f>
        <v>121</v>
      </c>
      <c r="E15" s="35"/>
      <c r="F15" s="35"/>
      <c r="G15" s="35"/>
      <c r="H15" s="35"/>
      <c r="I15" s="38"/>
      <c r="J15" s="35"/>
      <c r="K15" s="41">
        <f>IF(K11+K12-K14-K13=0,"",K11+K12-K14-K13)</f>
        <v>6</v>
      </c>
      <c r="L15" s="35"/>
      <c r="M15" s="35"/>
      <c r="N15" s="35"/>
      <c r="O15" s="35"/>
      <c r="P15" s="38"/>
      <c r="Q15" s="37"/>
      <c r="R15" s="41" t="str">
        <f>IF(R11+R12-R14-R13=0,"",R11+R12-R14-R13)</f>
        <v/>
      </c>
      <c r="S15" s="35"/>
      <c r="T15" s="35"/>
      <c r="U15" s="35"/>
      <c r="V15" s="35"/>
      <c r="W15" s="38"/>
      <c r="X15" s="37"/>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election activeCell="B15" sqref="B15:P15"/>
    </sheetView>
  </sheetViews>
  <sheetFormatPr defaultColWidth="8.19921875" defaultRowHeight="13.2" x14ac:dyDescent="0.25"/>
  <cols>
    <col min="1" max="1" width="2.19921875" style="59" customWidth="1"/>
    <col min="2" max="2" width="18.8984375" style="59" customWidth="1"/>
    <col min="3" max="8" width="5.69921875" style="59" customWidth="1"/>
    <col min="9" max="9" width="6.69921875" style="59" customWidth="1"/>
    <col min="10" max="10" width="6.296875" style="59" customWidth="1"/>
    <col min="11" max="15" width="5.296875" style="59" customWidth="1"/>
    <col min="16" max="16" width="7.09765625" style="59" customWidth="1"/>
    <col min="17" max="30" width="8.19921875" style="52"/>
    <col min="31" max="16384" width="8.19921875" style="59"/>
  </cols>
  <sheetData>
    <row r="1" spans="2:16" ht="18" x14ac:dyDescent="0.35">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1" x14ac:dyDescent="0.25">
      <c r="B2" s="3" t="str">
        <f>[1]הוראות!B13</f>
        <v>מחוג - מינהל גמל לעובדי חברת חשמל לישראל בע"מ</v>
      </c>
      <c r="C2" s="2"/>
      <c r="D2" s="2"/>
      <c r="E2" s="2"/>
      <c r="F2" s="2"/>
      <c r="G2" s="2"/>
      <c r="H2" s="2"/>
      <c r="I2" s="2"/>
      <c r="J2" s="2"/>
      <c r="K2" s="2"/>
      <c r="L2" s="2"/>
      <c r="M2" s="2"/>
      <c r="N2" s="2"/>
      <c r="O2" s="2"/>
      <c r="P2" s="2"/>
    </row>
    <row r="3" spans="2:16" ht="15.6" x14ac:dyDescent="0.3">
      <c r="B3" s="4" t="str">
        <f>CONCATENATE([1]הוראות!Z13,[1]הוראות!F13)</f>
        <v>הנתונים ביחידות בודדות לשנת 2020</v>
      </c>
      <c r="C3" s="2"/>
      <c r="D3" s="2"/>
      <c r="E3" s="2"/>
      <c r="F3" s="2"/>
      <c r="G3" s="2"/>
      <c r="H3" s="2"/>
      <c r="I3" s="2"/>
      <c r="J3" s="2"/>
      <c r="K3" s="2"/>
      <c r="L3" s="2"/>
      <c r="M3" s="2"/>
      <c r="N3" s="2"/>
      <c r="O3" s="2"/>
      <c r="P3" s="2"/>
    </row>
    <row r="4" spans="2:16" ht="18" x14ac:dyDescent="0.35">
      <c r="B4" s="5" t="s">
        <v>0</v>
      </c>
      <c r="C4" s="2"/>
      <c r="D4" s="2"/>
      <c r="E4" s="7" t="s">
        <v>1</v>
      </c>
      <c r="F4" s="2"/>
      <c r="G4" s="2"/>
      <c r="H4" s="2"/>
      <c r="I4" s="2"/>
      <c r="J4" s="2"/>
      <c r="K4" s="2"/>
      <c r="L4" s="2"/>
      <c r="M4" s="2"/>
      <c r="N4" s="2"/>
      <c r="O4" s="2"/>
      <c r="P4" s="2"/>
    </row>
    <row r="5" spans="2:16" ht="13.8" x14ac:dyDescent="0.25">
      <c r="B5" s="6"/>
      <c r="C5" s="2"/>
      <c r="D5" s="2"/>
      <c r="E5" s="2"/>
      <c r="F5" s="2"/>
      <c r="G5" s="2"/>
      <c r="H5" s="2"/>
      <c r="I5" s="2"/>
      <c r="J5" s="2"/>
      <c r="K5" s="2"/>
      <c r="L5" s="2"/>
      <c r="M5" s="2"/>
      <c r="N5" s="2"/>
      <c r="O5" s="2"/>
      <c r="P5" s="2"/>
    </row>
    <row r="6" spans="2:16" x14ac:dyDescent="0.25">
      <c r="B6" s="47"/>
      <c r="C6" s="2"/>
      <c r="D6" s="2"/>
      <c r="E6" s="2"/>
      <c r="F6" s="2"/>
      <c r="G6" s="2"/>
      <c r="H6" s="2"/>
      <c r="I6" s="2"/>
      <c r="J6" s="2"/>
      <c r="K6" s="2"/>
      <c r="L6" s="2"/>
      <c r="M6" s="2"/>
      <c r="N6" s="2"/>
      <c r="O6" s="2"/>
      <c r="P6" s="2"/>
    </row>
    <row r="7" spans="2:16" ht="28.5" customHeight="1" x14ac:dyDescent="0.25">
      <c r="B7" s="10" t="s">
        <v>58</v>
      </c>
      <c r="C7" s="11" t="s">
        <v>3</v>
      </c>
      <c r="D7" s="12"/>
      <c r="E7" s="12"/>
      <c r="F7" s="12"/>
      <c r="G7" s="12"/>
      <c r="H7" s="12"/>
      <c r="I7" s="13"/>
      <c r="J7" s="11" t="s">
        <v>4</v>
      </c>
      <c r="K7" s="12"/>
      <c r="L7" s="12"/>
      <c r="M7" s="12"/>
      <c r="N7" s="12"/>
      <c r="O7" s="12"/>
      <c r="P7" s="13"/>
    </row>
    <row r="8" spans="2:16" ht="28.5" customHeight="1" x14ac:dyDescent="0.25">
      <c r="B8" s="16"/>
      <c r="C8" s="17" t="s">
        <v>59</v>
      </c>
      <c r="D8" s="18" t="s">
        <v>6</v>
      </c>
      <c r="E8" s="19" t="s">
        <v>7</v>
      </c>
      <c r="F8" s="19" t="s">
        <v>8</v>
      </c>
      <c r="G8" s="19" t="s">
        <v>9</v>
      </c>
      <c r="H8" s="20" t="s">
        <v>10</v>
      </c>
      <c r="I8" s="23" t="s">
        <v>11</v>
      </c>
      <c r="J8" s="22" t="str">
        <f>C8</f>
        <v>סה"כ</v>
      </c>
      <c r="K8" s="18" t="s">
        <v>6</v>
      </c>
      <c r="L8" s="19" t="s">
        <v>7</v>
      </c>
      <c r="M8" s="19" t="s">
        <v>12</v>
      </c>
      <c r="N8" s="19" t="s">
        <v>10</v>
      </c>
      <c r="O8" s="20" t="s">
        <v>13</v>
      </c>
      <c r="P8" s="23" t="s">
        <v>14</v>
      </c>
    </row>
    <row r="9" spans="2:16" x14ac:dyDescent="0.25">
      <c r="B9" s="25"/>
      <c r="C9" s="26" t="s">
        <v>15</v>
      </c>
      <c r="D9" s="27" t="s">
        <v>16</v>
      </c>
      <c r="E9" s="27" t="s">
        <v>17</v>
      </c>
      <c r="F9" s="27" t="s">
        <v>18</v>
      </c>
      <c r="G9" s="27" t="s">
        <v>19</v>
      </c>
      <c r="H9" s="30" t="s">
        <v>20</v>
      </c>
      <c r="I9" s="31" t="s">
        <v>21</v>
      </c>
      <c r="J9" s="29" t="s">
        <v>22</v>
      </c>
      <c r="K9" s="27" t="s">
        <v>23</v>
      </c>
      <c r="L9" s="27" t="s">
        <v>24</v>
      </c>
      <c r="M9" s="53" t="s">
        <v>25</v>
      </c>
      <c r="N9" s="30" t="s">
        <v>26</v>
      </c>
      <c r="O9" s="30" t="s">
        <v>27</v>
      </c>
      <c r="P9" s="31" t="s">
        <v>28</v>
      </c>
    </row>
    <row r="10" spans="2:16" ht="27" customHeight="1" x14ac:dyDescent="0.25">
      <c r="B10" s="33" t="s">
        <v>36</v>
      </c>
      <c r="C10" s="54">
        <f>IF('נספח א4 - G'!$D$14=0,"",'נספח א4 - G'!D14/'נספח א4 - G'!$D$14)</f>
        <v>1</v>
      </c>
      <c r="D10" s="54">
        <f>IF('נספח א4 - G'!$D$14=0,"",'נספח א4 - G'!E14/'נספח א4 - G'!$D$14)</f>
        <v>0.28257575757575759</v>
      </c>
      <c r="E10" s="54">
        <f>IF('נספח א4 - G'!$D$14=0,"",'נספח א4 - G'!F14/'נספח א4 - G'!$D$14)</f>
        <v>0.69848484848484849</v>
      </c>
      <c r="F10" s="54">
        <f>IF('נספח א4 - G'!$D$14=0,"",'נספח א4 - G'!G14/'נספח א4 - G'!$D$14)</f>
        <v>1.893939393939394E-2</v>
      </c>
      <c r="G10" s="54">
        <f>IF('נספח א4 - G'!$D$14=0,"",'נספח א4 - G'!H14/'נספח א4 - G'!$D$14)</f>
        <v>0</v>
      </c>
      <c r="H10" s="54">
        <f>IF('נספח א4 - G'!$D$14=0,"",'נספח א4 - G'!I14/'נספח א4 - G'!$D$14)</f>
        <v>0</v>
      </c>
      <c r="I10" s="54">
        <f>IF('נספח א4 - G'!$D$14=0,"",'נספח א4 - G'!J14/'נספח א4 - G'!$D$14)</f>
        <v>0</v>
      </c>
      <c r="J10" s="54" t="str">
        <f>IF('נספח א4 - G'!$K$14=0,"",'נספח א4 - G'!K14/'נספח א4 - G'!$K$14)</f>
        <v/>
      </c>
      <c r="K10" s="54" t="str">
        <f>IF('נספח א4 - G'!$K$14=0,"",'נספח א4 - G'!L14/'נספח א4 - G'!$K$14)</f>
        <v/>
      </c>
      <c r="L10" s="54" t="str">
        <f>IF('נספח א4 - G'!$K$14=0,"",'נספח א4 - G'!M14/'נספח א4 - G'!$K$14)</f>
        <v/>
      </c>
      <c r="M10" s="54" t="str">
        <f>IF('נספח א4 - G'!$K$14=0,"",'נספח א4 - G'!N14/'נספח א4 - G'!$K$14)</f>
        <v/>
      </c>
      <c r="N10" s="54" t="str">
        <f>IF('נספח א4 - G'!$K$14=0,"",'נספח א4 - G'!O14/'נספח א4 - G'!$K$14)</f>
        <v/>
      </c>
      <c r="O10" s="54" t="str">
        <f>IF('נספח א4 - G'!$K$14=0,"",'נספח א4 - G'!P14/'נספח א4 - G'!$K$14)</f>
        <v/>
      </c>
      <c r="P10" s="55" t="str">
        <f>IF('נספח א4 - G'!$K$14=0,"",'נספח א4 - G'!Q14/'נספח א4 - G'!$K$14)</f>
        <v/>
      </c>
    </row>
    <row r="11" spans="2:16" x14ac:dyDescent="0.25">
      <c r="B11" s="2"/>
      <c r="C11" s="2"/>
      <c r="D11" s="2"/>
      <c r="E11" s="2"/>
      <c r="F11" s="2"/>
      <c r="G11" s="2"/>
      <c r="H11" s="2"/>
      <c r="I11" s="56"/>
      <c r="J11" s="2"/>
      <c r="K11" s="2"/>
      <c r="L11" s="2"/>
      <c r="M11" s="2"/>
      <c r="N11" s="2"/>
      <c r="O11" s="2"/>
      <c r="P11" s="2"/>
    </row>
    <row r="12" spans="2:16" x14ac:dyDescent="0.25">
      <c r="B12" s="57" t="s">
        <v>60</v>
      </c>
      <c r="C12" s="58"/>
      <c r="D12" s="58"/>
      <c r="E12" s="58"/>
      <c r="F12" s="58"/>
      <c r="G12" s="58"/>
      <c r="H12" s="58"/>
      <c r="I12" s="58"/>
      <c r="J12" s="58"/>
      <c r="K12" s="58"/>
      <c r="L12" s="58"/>
      <c r="M12" s="58"/>
      <c r="N12" s="58"/>
      <c r="O12" s="58"/>
    </row>
    <row r="13" spans="2:16" ht="29.25" customHeight="1" x14ac:dyDescent="0.25">
      <c r="B13" s="60" t="s">
        <v>61</v>
      </c>
      <c r="C13" s="60"/>
      <c r="D13" s="60"/>
      <c r="E13" s="60"/>
      <c r="F13" s="60"/>
      <c r="G13" s="60"/>
      <c r="H13" s="60"/>
      <c r="I13" s="60"/>
      <c r="J13" s="60"/>
      <c r="K13" s="60"/>
      <c r="L13" s="60"/>
      <c r="M13" s="60"/>
      <c r="N13" s="60"/>
      <c r="O13" s="60"/>
      <c r="P13" s="60"/>
    </row>
    <row r="14" spans="2:16" ht="19.5" customHeight="1" x14ac:dyDescent="0.25">
      <c r="B14" s="60" t="s">
        <v>62</v>
      </c>
      <c r="C14" s="60"/>
      <c r="D14" s="60"/>
      <c r="E14" s="60"/>
      <c r="F14" s="60"/>
      <c r="G14" s="60"/>
      <c r="H14" s="60"/>
      <c r="I14" s="60"/>
      <c r="J14" s="60"/>
      <c r="K14" s="60"/>
      <c r="L14" s="60"/>
      <c r="M14" s="60"/>
      <c r="N14" s="60"/>
      <c r="O14" s="60"/>
      <c r="P14" s="60"/>
    </row>
    <row r="15" spans="2:16" ht="45.75" customHeight="1" x14ac:dyDescent="0.25">
      <c r="B15" s="61" t="s">
        <v>63</v>
      </c>
      <c r="C15" s="61"/>
      <c r="D15" s="61"/>
      <c r="E15" s="61"/>
      <c r="F15" s="61"/>
      <c r="G15" s="61"/>
      <c r="H15" s="61"/>
      <c r="I15" s="61"/>
      <c r="J15" s="61"/>
      <c r="K15" s="61"/>
      <c r="L15" s="61"/>
      <c r="M15" s="61"/>
      <c r="N15" s="61"/>
      <c r="O15" s="61"/>
      <c r="P15" s="61"/>
    </row>
    <row r="16" spans="2:16" x14ac:dyDescent="0.25">
      <c r="B16" s="62"/>
    </row>
    <row r="17" spans="3:16" x14ac:dyDescent="0.25">
      <c r="C17" s="63"/>
      <c r="D17" s="63"/>
      <c r="E17" s="63"/>
      <c r="F17" s="63"/>
      <c r="G17" s="63"/>
      <c r="H17" s="63"/>
      <c r="I17" s="63"/>
      <c r="J17" s="63"/>
      <c r="K17" s="63"/>
      <c r="L17" s="63"/>
      <c r="M17" s="63"/>
      <c r="N17" s="63"/>
      <c r="O17" s="63"/>
      <c r="P17" s="63"/>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tabSelected="1" workbookViewId="0">
      <selection activeCell="B15" sqref="B15:P15"/>
    </sheetView>
  </sheetViews>
  <sheetFormatPr defaultColWidth="8.19921875" defaultRowHeight="13.2" x14ac:dyDescent="0.25"/>
  <cols>
    <col min="1" max="1" width="1.3984375" style="46" customWidth="1"/>
    <col min="2" max="2" width="18.8984375" style="2" customWidth="1"/>
    <col min="3" max="16" width="5.3984375" style="2" customWidth="1"/>
    <col min="17" max="23" width="5.3984375" style="46" customWidth="1"/>
    <col min="24" max="16384" width="8.19921875" style="46"/>
  </cols>
  <sheetData>
    <row r="1" spans="2:23" ht="18" x14ac:dyDescent="0.35">
      <c r="B1" s="1" t="str">
        <f>[1]הוראות!B33</f>
        <v>נספח ב5 - מדדי בקשות להעברת כספים בין קופות גמל או בין מסלולי השקעה (גמל)</v>
      </c>
    </row>
    <row r="2" spans="2:23" ht="21" x14ac:dyDescent="0.25">
      <c r="B2" s="3" t="str">
        <f>[1]הוראות!B13</f>
        <v>מחוג - מינהל גמל לעובדי חברת חשמל לישראל בע"מ</v>
      </c>
    </row>
    <row r="3" spans="2:23" ht="15.6" x14ac:dyDescent="0.3">
      <c r="B3" s="4" t="str">
        <f>CONCATENATE([1]הוראות!Z13,[1]הוראות!F13)</f>
        <v>הנתונים ביחידות בודדות לשנת 2020</v>
      </c>
    </row>
    <row r="4" spans="2:23" ht="18" x14ac:dyDescent="0.35">
      <c r="B4" s="5" t="s">
        <v>0</v>
      </c>
      <c r="I4" s="7" t="s">
        <v>39</v>
      </c>
    </row>
    <row r="5" spans="2:23" ht="13.8" x14ac:dyDescent="0.25">
      <c r="B5" s="6"/>
    </row>
    <row r="6" spans="2:23" x14ac:dyDescent="0.25">
      <c r="B6" s="8"/>
    </row>
    <row r="7" spans="2:23" ht="24.75" customHeight="1" x14ac:dyDescent="0.25">
      <c r="B7" s="10" t="s">
        <v>58</v>
      </c>
      <c r="C7" s="11" t="s">
        <v>40</v>
      </c>
      <c r="D7" s="12"/>
      <c r="E7" s="12"/>
      <c r="F7" s="12"/>
      <c r="G7" s="12"/>
      <c r="H7" s="12"/>
      <c r="I7" s="13"/>
      <c r="J7" s="11" t="s">
        <v>41</v>
      </c>
      <c r="K7" s="12"/>
      <c r="L7" s="12"/>
      <c r="M7" s="12"/>
      <c r="N7" s="12"/>
      <c r="O7" s="12"/>
      <c r="P7" s="13"/>
      <c r="Q7" s="11" t="s">
        <v>42</v>
      </c>
      <c r="R7" s="12"/>
      <c r="S7" s="12"/>
      <c r="T7" s="12"/>
      <c r="U7" s="12"/>
      <c r="V7" s="12"/>
      <c r="W7" s="13"/>
    </row>
    <row r="8" spans="2:23" ht="39" customHeight="1" x14ac:dyDescent="0.25">
      <c r="B8" s="16"/>
      <c r="C8" s="22" t="s">
        <v>59</v>
      </c>
      <c r="D8" s="19" t="s">
        <v>6</v>
      </c>
      <c r="E8" s="19" t="s">
        <v>43</v>
      </c>
      <c r="F8" s="19" t="s">
        <v>44</v>
      </c>
      <c r="G8" s="19" t="s">
        <v>45</v>
      </c>
      <c r="H8" s="20" t="s">
        <v>46</v>
      </c>
      <c r="I8" s="49" t="s">
        <v>47</v>
      </c>
      <c r="J8" s="50" t="s">
        <v>59</v>
      </c>
      <c r="K8" s="19" t="s">
        <v>48</v>
      </c>
      <c r="L8" s="19" t="s">
        <v>49</v>
      </c>
      <c r="M8" s="19" t="s">
        <v>7</v>
      </c>
      <c r="N8" s="19" t="s">
        <v>8</v>
      </c>
      <c r="O8" s="20" t="s">
        <v>9</v>
      </c>
      <c r="P8" s="49" t="s">
        <v>50</v>
      </c>
      <c r="Q8" s="50" t="s">
        <v>59</v>
      </c>
      <c r="R8" s="19" t="s">
        <v>48</v>
      </c>
      <c r="S8" s="19" t="s">
        <v>49</v>
      </c>
      <c r="T8" s="19" t="s">
        <v>7</v>
      </c>
      <c r="U8" s="19" t="s">
        <v>8</v>
      </c>
      <c r="V8" s="20" t="s">
        <v>9</v>
      </c>
      <c r="W8" s="49" t="s">
        <v>50</v>
      </c>
    </row>
    <row r="9" spans="2:23" ht="14.25" customHeight="1" x14ac:dyDescent="0.25">
      <c r="B9" s="25"/>
      <c r="C9" s="29" t="s">
        <v>15</v>
      </c>
      <c r="D9" s="27" t="s">
        <v>16</v>
      </c>
      <c r="E9" s="30" t="s">
        <v>17</v>
      </c>
      <c r="F9" s="27" t="s">
        <v>18</v>
      </c>
      <c r="G9" s="27" t="s">
        <v>19</v>
      </c>
      <c r="H9" s="28" t="s">
        <v>20</v>
      </c>
      <c r="I9" s="31" t="s">
        <v>21</v>
      </c>
      <c r="J9" s="53" t="s">
        <v>22</v>
      </c>
      <c r="K9" s="27" t="s">
        <v>23</v>
      </c>
      <c r="L9" s="27" t="s">
        <v>24</v>
      </c>
      <c r="M9" s="53" t="s">
        <v>25</v>
      </c>
      <c r="N9" s="27" t="s">
        <v>26</v>
      </c>
      <c r="O9" s="28" t="s">
        <v>27</v>
      </c>
      <c r="P9" s="31" t="s">
        <v>28</v>
      </c>
      <c r="Q9" s="53" t="s">
        <v>51</v>
      </c>
      <c r="R9" s="27" t="s">
        <v>52</v>
      </c>
      <c r="S9" s="30" t="s">
        <v>53</v>
      </c>
      <c r="T9" s="27" t="s">
        <v>54</v>
      </c>
      <c r="U9" s="27" t="s">
        <v>55</v>
      </c>
      <c r="V9" s="28" t="s">
        <v>56</v>
      </c>
      <c r="W9" s="31" t="s">
        <v>57</v>
      </c>
    </row>
    <row r="10" spans="2:23" ht="26.4" x14ac:dyDescent="0.25">
      <c r="B10" s="33" t="s">
        <v>36</v>
      </c>
      <c r="C10" s="54">
        <f>IF('נספח א5 - G'!$D$14=0,"",'נספח א5 - G'!D14/'נספח א5 - G'!$D$14)</f>
        <v>1</v>
      </c>
      <c r="D10" s="54">
        <f>IF('נספח א5 - G'!$D$14=0,"",'נספח א5 - G'!E14/'נספח א5 - G'!$D$14)</f>
        <v>0.11194272697689554</v>
      </c>
      <c r="E10" s="54">
        <f>IF('נספח א5 - G'!$D$14=0,"",'נספח א5 - G'!F14/'נספח א5 - G'!$D$14)</f>
        <v>0.76732834363813862</v>
      </c>
      <c r="F10" s="54">
        <f>IF('נספח א5 - G'!$D$14=0,"",'נספח א5 - G'!G14/'נספח א5 - G'!$D$14)</f>
        <v>0.12072892938496584</v>
      </c>
      <c r="G10" s="54">
        <f>IF('נספח א5 - G'!$D$14=0,"",'נספח א5 - G'!H14/'נספח א5 - G'!$D$14)</f>
        <v>0</v>
      </c>
      <c r="H10" s="54">
        <f>IF('נספח א5 - G'!$D$14=0,"",'נספח א5 - G'!I14/'נספח א5 - G'!$D$14)</f>
        <v>0</v>
      </c>
      <c r="I10" s="54">
        <f>IF('נספח א5 - G'!$D$14=0,"",'נספח א5 - G'!J14/'נספח א5 - G'!$D$14)</f>
        <v>0</v>
      </c>
      <c r="J10" s="54">
        <f>IF('נספח א5 - G'!$K$14=0,"",'נספח א5 - G'!K14/'נספח א5 - G'!$K$14)</f>
        <v>1</v>
      </c>
      <c r="K10" s="54">
        <f>IF('נספח א5 - G'!$K$14=0,"",'נספח א5 - G'!L14/'נספח א5 - G'!$K$14)</f>
        <v>0.82802547770700641</v>
      </c>
      <c r="L10" s="54">
        <f>IF('נספח א5 - G'!$K$14=0,"",'נספח א5 - G'!M14/'נספח א5 - G'!$K$14)</f>
        <v>0</v>
      </c>
      <c r="M10" s="54">
        <f>IF('נספח א5 - G'!$K$14=0,"",'נספח א5 - G'!N14/'נספח א5 - G'!$K$14)</f>
        <v>6.369426751592357E-3</v>
      </c>
      <c r="N10" s="54">
        <f>IF('נספח א5 - G'!$K$14=0,"",'נספח א5 - G'!O14/'נספח א5 - G'!$K$14)</f>
        <v>8.9171974522292988E-2</v>
      </c>
      <c r="O10" s="54">
        <f>IF('נספח א5 - G'!$K$14=0,"",'נספח א5 - G'!P14/'נספח א5 - G'!$K$14)</f>
        <v>3.1847133757961783E-2</v>
      </c>
      <c r="P10" s="54">
        <f>IF('נספח א5 - G'!$K$14=0,"",'נספח א5 - G'!Q14/'נספח א5 - G'!$K$14)</f>
        <v>4.4585987261146494E-2</v>
      </c>
      <c r="Q10" s="54">
        <f>IF('נספח א5 - G'!$R$14=0,"",'נספח א5 - G'!R14/'נספח א5 - G'!$R$14)</f>
        <v>1</v>
      </c>
      <c r="R10" s="54">
        <f>IF('נספח א5 - G'!$R$14=0,"",'נספח א5 - G'!S14/'נספח א5 - G'!$R$14)</f>
        <v>0.24848484848484848</v>
      </c>
      <c r="S10" s="54">
        <f>IF('נספח א5 - G'!$R$14=0,"",'נספח א5 - G'!T14/'נספח א5 - G'!$R$14)</f>
        <v>0.59393939393939399</v>
      </c>
      <c r="T10" s="54">
        <f>IF('נספח א5 - G'!$R$14=0,"",'נספח א5 - G'!U14/'נספח א5 - G'!$R$14)</f>
        <v>0.15151515151515152</v>
      </c>
      <c r="U10" s="54">
        <f>IF('נספח א5 - G'!$R$14=0,"",'נספח א5 - G'!V14/'נספח א5 - G'!$R$14)</f>
        <v>6.0606060606060606E-3</v>
      </c>
      <c r="V10" s="54">
        <f>IF('נספח א5 - G'!$R$14=0,"",'נספח א5 - G'!W14/'נספח א5 - G'!$R$14)</f>
        <v>0</v>
      </c>
      <c r="W10" s="55">
        <f>IF('נספח א5 - G'!$R$14=0,"",'נספח א5 - G'!X14/'נספח א5 - G'!$R$14)</f>
        <v>0</v>
      </c>
    </row>
    <row r="12" spans="2:23" x14ac:dyDescent="0.25">
      <c r="B12" s="64" t="s">
        <v>60</v>
      </c>
      <c r="C12" s="64"/>
      <c r="D12" s="64"/>
      <c r="E12" s="64"/>
      <c r="F12" s="64"/>
      <c r="G12" s="64"/>
      <c r="H12" s="64"/>
      <c r="I12" s="64"/>
      <c r="J12" s="64"/>
      <c r="K12" s="64"/>
      <c r="L12" s="64"/>
      <c r="M12" s="64"/>
      <c r="N12" s="64"/>
      <c r="O12" s="64"/>
      <c r="P12" s="64"/>
    </row>
    <row r="13" spans="2:23" ht="30.75" customHeight="1" x14ac:dyDescent="0.25">
      <c r="B13" s="60" t="s">
        <v>61</v>
      </c>
      <c r="C13" s="60"/>
      <c r="D13" s="60"/>
      <c r="E13" s="60"/>
      <c r="F13" s="60"/>
      <c r="G13" s="60"/>
      <c r="H13" s="60"/>
      <c r="I13" s="60"/>
      <c r="J13" s="60"/>
      <c r="K13" s="60"/>
      <c r="L13" s="60"/>
      <c r="M13" s="60"/>
      <c r="N13" s="60"/>
      <c r="O13" s="60"/>
      <c r="P13" s="60"/>
    </row>
    <row r="14" spans="2:23" ht="30.75" customHeight="1" x14ac:dyDescent="0.25">
      <c r="B14" s="61" t="s">
        <v>64</v>
      </c>
      <c r="C14" s="61"/>
      <c r="D14" s="61"/>
      <c r="E14" s="61"/>
      <c r="F14" s="61"/>
      <c r="G14" s="61"/>
      <c r="H14" s="61"/>
      <c r="I14" s="61"/>
      <c r="J14" s="61"/>
      <c r="K14" s="61"/>
      <c r="L14" s="61"/>
      <c r="M14" s="61"/>
      <c r="N14" s="61"/>
      <c r="O14" s="61"/>
      <c r="P14" s="61"/>
    </row>
    <row r="15" spans="2:23" ht="31.5" customHeight="1" x14ac:dyDescent="0.25">
      <c r="B15" s="61" t="s">
        <v>65</v>
      </c>
      <c r="C15" s="61"/>
      <c r="D15" s="61"/>
      <c r="E15" s="61"/>
      <c r="F15" s="61"/>
      <c r="G15" s="61"/>
      <c r="H15" s="61"/>
      <c r="I15" s="61"/>
      <c r="J15" s="61"/>
      <c r="K15" s="61"/>
      <c r="L15" s="61"/>
      <c r="M15" s="61"/>
      <c r="N15" s="61"/>
      <c r="O15" s="61"/>
      <c r="P15" s="61"/>
    </row>
    <row r="16" spans="2:23" ht="30.75" customHeight="1" x14ac:dyDescent="0.25">
      <c r="B16" s="61" t="s">
        <v>66</v>
      </c>
      <c r="C16" s="61"/>
      <c r="D16" s="61"/>
      <c r="E16" s="61"/>
      <c r="F16" s="61"/>
      <c r="G16" s="61"/>
      <c r="H16" s="61"/>
      <c r="I16" s="61"/>
      <c r="J16" s="61"/>
      <c r="K16" s="61"/>
      <c r="L16" s="61"/>
      <c r="M16" s="61"/>
      <c r="N16" s="61"/>
      <c r="O16" s="61"/>
      <c r="P16" s="61"/>
    </row>
    <row r="17" spans="3:4" x14ac:dyDescent="0.25">
      <c r="C17" s="65"/>
      <c r="D17" s="6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נספח א4 - G</vt:lpstr>
      <vt:lpstr>נספח א5 - G</vt: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Oren</dc:creator>
  <cp:lastModifiedBy>Oren</cp:lastModifiedBy>
  <dcterms:created xsi:type="dcterms:W3CDTF">2021-02-25T15:24:20Z</dcterms:created>
  <dcterms:modified xsi:type="dcterms:W3CDTF">2021-02-25T15:24:57Z</dcterms:modified>
</cp:coreProperties>
</file>