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מחוג לשרת\רגולציה\דיווח הוצאות ישירות\20221231\"/>
    </mc:Choice>
  </mc:AlternateContent>
  <xr:revisionPtr revIDLastSave="0" documentId="13_ncr:1_{4F3A85D2-E6D7-42DC-B358-6190C40609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נספח 1" sheetId="1" r:id="rId1"/>
    <sheet name="נספח 2" sheetId="2" r:id="rId2"/>
    <sheet name="נספח 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4" l="1"/>
  <c r="D37" i="1"/>
  <c r="D36" i="1"/>
  <c r="D25" i="1"/>
  <c r="D24" i="1"/>
  <c r="D15" i="1" l="1"/>
  <c r="B52" i="2" l="1"/>
  <c r="B3" i="4" l="1"/>
  <c r="D32" i="1" l="1"/>
  <c r="D7" i="1"/>
  <c r="B48" i="2"/>
  <c r="B42" i="2"/>
  <c r="B36" i="2"/>
  <c r="B31" i="2"/>
  <c r="B26" i="2"/>
  <c r="D12" i="1" s="1"/>
  <c r="D13" i="1" s="1"/>
  <c r="B15" i="2"/>
  <c r="D8" i="1" s="1"/>
  <c r="B51" i="2"/>
  <c r="B46" i="4"/>
  <c r="B43" i="4"/>
  <c r="B33" i="4"/>
  <c r="B22" i="4"/>
  <c r="B16" i="4"/>
  <c r="B10" i="4"/>
  <c r="A1" i="4"/>
  <c r="A1" i="2"/>
  <c r="B3" i="2"/>
  <c r="D17" i="1" l="1"/>
  <c r="D18" i="1" s="1"/>
  <c r="B50" i="2"/>
  <c r="D9" i="1"/>
  <c r="B45" i="4"/>
  <c r="D28" i="1"/>
  <c r="D33" i="1" l="1"/>
</calcChain>
</file>

<file path=xl/sharedStrings.xml><?xml version="1.0" encoding="utf-8"?>
<sst xmlns="http://schemas.openxmlformats.org/spreadsheetml/2006/main" count="133" uniqueCount="86">
  <si>
    <t>אלפי ש"ח</t>
  </si>
  <si>
    <t>א</t>
  </si>
  <si>
    <t>ב</t>
  </si>
  <si>
    <t>ג</t>
  </si>
  <si>
    <t>ד</t>
  </si>
  <si>
    <t>ה</t>
  </si>
  <si>
    <t>ו</t>
  </si>
  <si>
    <t>ז</t>
  </si>
  <si>
    <t>ח</t>
  </si>
  <si>
    <t>שיעור סך הוצאות ישירות מסך נכסים לסוף שנה קודמת (באחוזים) (סעיף 6 חלקי סך נכסים לתום שנה קודמת)</t>
  </si>
  <si>
    <t>שיעור סך ההוצאות הישירות, שההוצאה בגינן מוגבלת לשיעור של 0.25% לפי התקנות (באחוזים) (סיכום סעיפים 3א,4, 5ב חלקי סך נכסים)</t>
  </si>
  <si>
    <t>סה"כ עמלות קנייה ומכירה</t>
  </si>
  <si>
    <t>סך עמלות קנייה ומכירה לצדדים קשורים</t>
  </si>
  <si>
    <t>סך עמלות קנייה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</si>
  <si>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</si>
  <si>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</si>
  <si>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</si>
  <si>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</si>
  <si>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</si>
  <si>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</si>
  <si>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</si>
  <si>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</si>
  <si>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 xml:space="preserve">סך תשלומים הנובעים מהשקעה בקרנות השקעה בישראל </t>
  </si>
  <si>
    <t>סך תשלומים הנובעים מהשקעה בקרנות השקעה בחו"ל</t>
  </si>
  <si>
    <t>סך תשלומים למנהלי תיקים ישראלים בגין השקעה בחו"ל</t>
  </si>
  <si>
    <t xml:space="preserve">סך תשלומים למנהלי תיקים זרים 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</si>
  <si>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</si>
  <si>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</si>
  <si>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</si>
  <si>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</si>
  <si>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</si>
  <si>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</si>
  <si>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</si>
  <si>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סה"כ הוצאות ישירות (סיכום סעיפים 1 עד 5)</t>
  </si>
  <si>
    <t>שיעור הוצאות ישירות</t>
  </si>
  <si>
    <t>ברוקארז'- עמלות קנייה ומכירה בגין ביצוע עסקאות בניירות ערך סחירים</t>
  </si>
  <si>
    <t>צדדים קשורים</t>
  </si>
  <si>
    <t>(1)     ברוקר א'</t>
  </si>
  <si>
    <t>(2)     ברוקר ב'</t>
  </si>
  <si>
    <t>(3)     אחרים</t>
  </si>
  <si>
    <t>צדדים שאינם קשורים</t>
  </si>
  <si>
    <t>סך עמלות ברוקראז'</t>
  </si>
  <si>
    <t>עמלות קסטודיאן</t>
  </si>
  <si>
    <t>(1)     קסטודיאן א'</t>
  </si>
  <si>
    <t>(2)     קסטודיאן ב'</t>
  </si>
  <si>
    <t>סך עמלות קסטודיאן</t>
  </si>
  <si>
    <t>הוצאה הנובעת מהשקעה בניירות ערך לא סחירים או ממתן הלוואה</t>
  </si>
  <si>
    <t>(1)     גוף/יחיד א'</t>
  </si>
  <si>
    <t>(2)     גוף/יחיד ב'</t>
  </si>
  <si>
    <t>סך הוצאות הנובעות מהשקעה בניירות ערך לא סחירים או ממתן הלוואה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</si>
  <si>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</si>
  <si>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</si>
  <si>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</si>
  <si>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</si>
  <si>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הכל עמלות והוצאות</t>
  </si>
  <si>
    <t>סך הכל נכסים לסוף שנה קודמת</t>
  </si>
  <si>
    <t>תשלום הנובע מהשקעה בקרנות השקעה</t>
  </si>
  <si>
    <t>(1)     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</si>
  <si>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</si>
  <si>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</si>
  <si>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</si>
  <si>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</si>
  <si>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</si>
  <si>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</si>
  <si>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</si>
  <si>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(1)     מנהל קרנות א'</t>
  </si>
  <si>
    <t>(2)      מנהל קרנות ב'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</si>
  <si>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</si>
  <si>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</si>
  <si>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</si>
  <si>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</si>
  <si>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</si>
  <si>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</si>
  <si>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t>סך תשלומים בגין השקעה בתעודות סל</t>
  </si>
  <si>
    <t>(1)     בנק מזרחי טפחות בע"מ</t>
  </si>
  <si>
    <t>(1)     ISHARES</t>
  </si>
  <si>
    <t>נספח 1- סך התשלומים ששולמו בעד כל סוג של הוצאה ישירה לתקופה שהסתיימה ביום</t>
  </si>
  <si>
    <t>נספח 2 - פירוט עמלות והוצאות לתקופה שהסתיימה ביום</t>
  </si>
  <si>
    <t>נספח 3 - פירוט עמלות ניהול חיצוני לתקופה שהסתיימה ביום</t>
  </si>
  <si>
    <t>סך נכסים לסוף תקופה נוכחית</t>
  </si>
  <si>
    <t>הוצאות מיסים בגין ניירות ערך זרים</t>
  </si>
  <si>
    <t>(2)     INVESCO</t>
  </si>
  <si>
    <t>(1)     הראל קרנות נאמנות בע"מ</t>
  </si>
  <si>
    <t>(2)     אחרים</t>
  </si>
  <si>
    <t>מחוג חיסכון פלוס - מאוחד</t>
  </si>
  <si>
    <t>סך נכסים לתום רבעון ראשון מפתיחת המסלול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</si>
</sst>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charset val="177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wrapText="1" readingOrder="2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right" wrapText="1" readingOrder="2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right" wrapText="1" readingOrder="2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 wrapText="1" readingOrder="2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 wrapText="1" readingOrder="2"/>
    </xf>
    <xf numFmtId="0" fontId="4" fillId="0" borderId="0" xfId="0" applyFont="1" applyAlignment="1">
      <alignment horizontal="right"/>
    </xf>
    <xf numFmtId="0" fontId="2" fillId="3" borderId="0" xfId="0" applyFont="1" applyFill="1" applyAlignment="1">
      <alignment horizontal="right" readingOrder="2"/>
    </xf>
    <xf numFmtId="0" fontId="1" fillId="5" borderId="1" xfId="0" applyFont="1" applyFill="1" applyBorder="1" applyAlignment="1">
      <alignment horizontal="right" readingOrder="2"/>
    </xf>
    <xf numFmtId="0" fontId="2" fillId="5" borderId="1" xfId="0" applyFont="1" applyFill="1" applyBorder="1" applyAlignment="1">
      <alignment horizontal="right" readingOrder="2"/>
    </xf>
    <xf numFmtId="0" fontId="0" fillId="5" borderId="1" xfId="0" applyFill="1" applyBorder="1" applyAlignment="1">
      <alignment horizontal="right" readingOrder="2"/>
    </xf>
    <xf numFmtId="0" fontId="4" fillId="5" borderId="1" xfId="0" applyFont="1" applyFill="1" applyBorder="1" applyAlignment="1">
      <alignment horizontal="right" readingOrder="2"/>
    </xf>
    <xf numFmtId="0" fontId="5" fillId="5" borderId="1" xfId="0" applyFont="1" applyFill="1" applyBorder="1" applyAlignment="1">
      <alignment horizontal="right" readingOrder="2"/>
    </xf>
    <xf numFmtId="0" fontId="6" fillId="5" borderId="1" xfId="0" applyFont="1" applyFill="1" applyBorder="1" applyAlignment="1">
      <alignment horizontal="right" readingOrder="2"/>
    </xf>
    <xf numFmtId="0" fontId="2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4" fontId="2" fillId="4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rightToLeft="1" tabSelected="1" topLeftCell="A23" workbookViewId="0">
      <selection activeCell="C38" sqref="C38"/>
    </sheetView>
  </sheetViews>
  <sheetFormatPr defaultColWidth="8.88671875" defaultRowHeight="14.4" x14ac:dyDescent="0.3"/>
  <cols>
    <col min="1" max="1" width="1.88671875" style="1" bestFit="1" customWidth="1"/>
    <col min="2" max="2" width="2" style="1" bestFit="1" customWidth="1"/>
    <col min="3" max="3" width="66.6640625" style="2" customWidth="1"/>
    <col min="4" max="4" width="10.6640625" style="4" bestFit="1" customWidth="1"/>
    <col min="5" max="16384" width="8.88671875" style="1"/>
  </cols>
  <sheetData>
    <row r="1" spans="1:4" x14ac:dyDescent="0.3">
      <c r="A1" s="38" t="s">
        <v>84</v>
      </c>
      <c r="B1" s="38"/>
      <c r="C1" s="38"/>
      <c r="D1" s="38"/>
    </row>
    <row r="3" spans="1:4" x14ac:dyDescent="0.3">
      <c r="A3" s="5"/>
      <c r="B3" s="5"/>
      <c r="C3" s="6" t="s">
        <v>76</v>
      </c>
      <c r="D3" s="35">
        <v>44926</v>
      </c>
    </row>
    <row r="4" spans="1:4" x14ac:dyDescent="0.3">
      <c r="C4" s="3"/>
    </row>
    <row r="5" spans="1:4" x14ac:dyDescent="0.3">
      <c r="A5" s="7"/>
      <c r="B5" s="7"/>
      <c r="C5" s="8"/>
      <c r="D5" s="26" t="s">
        <v>0</v>
      </c>
    </row>
    <row r="6" spans="1:4" s="18" customFormat="1" x14ac:dyDescent="0.3">
      <c r="A6" s="16">
        <v>1</v>
      </c>
      <c r="B6" s="16"/>
      <c r="C6" s="17" t="s">
        <v>11</v>
      </c>
      <c r="D6" s="27"/>
    </row>
    <row r="7" spans="1:4" x14ac:dyDescent="0.3">
      <c r="A7" s="7"/>
      <c r="B7" s="7" t="s">
        <v>1</v>
      </c>
      <c r="C7" s="8" t="s">
        <v>12</v>
      </c>
      <c r="D7" s="28">
        <f>SUM('נספח 2'!B8:B10)</f>
        <v>0</v>
      </c>
    </row>
    <row r="8" spans="1:4" x14ac:dyDescent="0.3">
      <c r="A8" s="7"/>
      <c r="B8" s="7" t="s">
        <v>2</v>
      </c>
      <c r="C8" s="8" t="s">
        <v>13</v>
      </c>
      <c r="D8" s="28">
        <f>'נספח 2'!B15</f>
        <v>2.948</v>
      </c>
    </row>
    <row r="9" spans="1:4" x14ac:dyDescent="0.3">
      <c r="A9" s="7"/>
      <c r="B9" s="7"/>
      <c r="C9" s="8"/>
      <c r="D9" s="29">
        <f>SUM(D7:D8)</f>
        <v>2.948</v>
      </c>
    </row>
    <row r="10" spans="1:4" s="18" customFormat="1" x14ac:dyDescent="0.3">
      <c r="A10" s="16">
        <v>2</v>
      </c>
      <c r="B10" s="16"/>
      <c r="C10" s="17" t="s">
        <v>14</v>
      </c>
      <c r="D10" s="27"/>
    </row>
    <row r="11" spans="1:4" x14ac:dyDescent="0.3">
      <c r="A11" s="7"/>
      <c r="B11" s="7" t="s">
        <v>1</v>
      </c>
      <c r="C11" s="8" t="s">
        <v>15</v>
      </c>
      <c r="D11" s="28">
        <v>0</v>
      </c>
    </row>
    <row r="12" spans="1:4" x14ac:dyDescent="0.3">
      <c r="A12" s="7"/>
      <c r="B12" s="7" t="s">
        <v>2</v>
      </c>
      <c r="C12" s="8" t="s">
        <v>16</v>
      </c>
      <c r="D12" s="28">
        <f>'נספח 2'!B26</f>
        <v>0.48799999999999999</v>
      </c>
    </row>
    <row r="13" spans="1:4" x14ac:dyDescent="0.3">
      <c r="A13" s="7"/>
      <c r="B13" s="7"/>
      <c r="C13" s="8"/>
      <c r="D13" s="29">
        <f>SUM(D11:D12)</f>
        <v>0.48799999999999999</v>
      </c>
    </row>
    <row r="14" spans="1:4" s="18" customFormat="1" x14ac:dyDescent="0.3">
      <c r="A14" s="16">
        <v>3</v>
      </c>
      <c r="B14" s="16"/>
      <c r="C14" s="17" t="s">
        <v>17</v>
      </c>
      <c r="D14" s="27"/>
    </row>
    <row r="15" spans="1:4" ht="28.8" x14ac:dyDescent="0.3">
      <c r="A15" s="7"/>
      <c r="B15" s="7" t="s">
        <v>1</v>
      </c>
      <c r="C15" s="8" t="s">
        <v>18</v>
      </c>
      <c r="D15" s="28">
        <f>'נספח 2'!B29</f>
        <v>0</v>
      </c>
    </row>
    <row r="16" spans="1:4" x14ac:dyDescent="0.3">
      <c r="A16" s="7"/>
      <c r="B16" s="7" t="s">
        <v>2</v>
      </c>
      <c r="C16" s="8" t="s">
        <v>19</v>
      </c>
      <c r="D16" s="28">
        <v>0</v>
      </c>
    </row>
    <row r="17" spans="1:4" x14ac:dyDescent="0.3">
      <c r="A17" s="7"/>
      <c r="B17" s="7" t="s">
        <v>3</v>
      </c>
      <c r="C17" s="8" t="s">
        <v>20</v>
      </c>
      <c r="D17" s="28">
        <f>'נספח 2'!B36</f>
        <v>0</v>
      </c>
    </row>
    <row r="18" spans="1:4" x14ac:dyDescent="0.3">
      <c r="A18" s="7"/>
      <c r="B18" s="7"/>
      <c r="C18" s="8"/>
      <c r="D18" s="29">
        <f>SUM(D15:D17)</f>
        <v>0</v>
      </c>
    </row>
    <row r="19" spans="1:4" s="18" customFormat="1" x14ac:dyDescent="0.3">
      <c r="A19" s="16">
        <v>4</v>
      </c>
      <c r="B19" s="16"/>
      <c r="C19" s="17" t="s">
        <v>21</v>
      </c>
      <c r="D19" s="27"/>
    </row>
    <row r="20" spans="1:4" x14ac:dyDescent="0.3">
      <c r="A20" s="7"/>
      <c r="B20" s="7" t="s">
        <v>1</v>
      </c>
      <c r="C20" s="8" t="s">
        <v>22</v>
      </c>
      <c r="D20" s="28">
        <v>0</v>
      </c>
    </row>
    <row r="21" spans="1:4" x14ac:dyDescent="0.3">
      <c r="A21" s="7"/>
      <c r="B21" s="7" t="s">
        <v>2</v>
      </c>
      <c r="C21" s="8" t="s">
        <v>23</v>
      </c>
      <c r="D21" s="28">
        <v>0</v>
      </c>
    </row>
    <row r="22" spans="1:4" x14ac:dyDescent="0.3">
      <c r="A22" s="7"/>
      <c r="B22" s="7" t="s">
        <v>3</v>
      </c>
      <c r="C22" s="8" t="s">
        <v>24</v>
      </c>
      <c r="D22" s="28">
        <v>0</v>
      </c>
    </row>
    <row r="23" spans="1:4" x14ac:dyDescent="0.3">
      <c r="A23" s="7"/>
      <c r="B23" s="7" t="s">
        <v>4</v>
      </c>
      <c r="C23" s="8" t="s">
        <v>25</v>
      </c>
      <c r="D23" s="28">
        <v>0</v>
      </c>
    </row>
    <row r="24" spans="1:4" x14ac:dyDescent="0.3">
      <c r="A24" s="7"/>
      <c r="B24" s="7" t="s">
        <v>5</v>
      </c>
      <c r="C24" s="8" t="s">
        <v>26</v>
      </c>
      <c r="D24" s="28">
        <f>'נספח 3'!B37+'נספח 3'!B38</f>
        <v>2.8000000000000001E-2</v>
      </c>
    </row>
    <row r="25" spans="1:4" x14ac:dyDescent="0.3">
      <c r="A25" s="7"/>
      <c r="B25" s="7" t="s">
        <v>6</v>
      </c>
      <c r="C25" s="8" t="s">
        <v>27</v>
      </c>
      <c r="D25" s="28">
        <f>'נספח 3'!B40+'נספח 3'!B41+'נספח 3'!B42</f>
        <v>0.156</v>
      </c>
    </row>
    <row r="26" spans="1:4" x14ac:dyDescent="0.3">
      <c r="A26" s="7"/>
      <c r="B26" s="7" t="s">
        <v>7</v>
      </c>
      <c r="C26" s="8" t="s">
        <v>28</v>
      </c>
      <c r="D26" s="28">
        <v>0</v>
      </c>
    </row>
    <row r="27" spans="1:4" x14ac:dyDescent="0.3">
      <c r="A27" s="7"/>
      <c r="B27" s="7" t="s">
        <v>8</v>
      </c>
      <c r="C27" s="8" t="s">
        <v>29</v>
      </c>
      <c r="D27" s="28">
        <v>0</v>
      </c>
    </row>
    <row r="28" spans="1:4" x14ac:dyDescent="0.3">
      <c r="A28" s="7"/>
      <c r="B28" s="7"/>
      <c r="C28" s="8"/>
      <c r="D28" s="29">
        <f>SUM(D20:D27)</f>
        <v>0.184</v>
      </c>
    </row>
    <row r="29" spans="1:4" s="18" customFormat="1" x14ac:dyDescent="0.3">
      <c r="A29" s="16">
        <v>5</v>
      </c>
      <c r="B29" s="16"/>
      <c r="C29" s="17" t="s">
        <v>30</v>
      </c>
      <c r="D29" s="27"/>
    </row>
    <row r="30" spans="1:4" x14ac:dyDescent="0.3">
      <c r="A30" s="7"/>
      <c r="B30" s="7" t="s">
        <v>1</v>
      </c>
      <c r="C30" s="8" t="s">
        <v>31</v>
      </c>
      <c r="D30" s="28">
        <v>0</v>
      </c>
    </row>
    <row r="31" spans="1:4" x14ac:dyDescent="0.3">
      <c r="A31" s="7"/>
      <c r="B31" s="7" t="s">
        <v>2</v>
      </c>
      <c r="C31" s="8" t="s">
        <v>32</v>
      </c>
      <c r="D31" s="28">
        <v>0</v>
      </c>
    </row>
    <row r="32" spans="1:4" x14ac:dyDescent="0.3">
      <c r="A32" s="7"/>
      <c r="B32" s="7"/>
      <c r="C32" s="8"/>
      <c r="D32" s="29">
        <f>SUM(D30:D31)</f>
        <v>0</v>
      </c>
    </row>
    <row r="33" spans="1:4" s="18" customFormat="1" x14ac:dyDescent="0.3">
      <c r="A33" s="16">
        <v>6</v>
      </c>
      <c r="B33" s="16"/>
      <c r="C33" s="17" t="s">
        <v>33</v>
      </c>
      <c r="D33" s="27">
        <f>D32+D28+D18+D13+D9</f>
        <v>3.62</v>
      </c>
    </row>
    <row r="34" spans="1:4" x14ac:dyDescent="0.3">
      <c r="A34" s="7"/>
      <c r="B34" s="7"/>
      <c r="C34" s="8"/>
      <c r="D34" s="31"/>
    </row>
    <row r="35" spans="1:4" s="18" customFormat="1" x14ac:dyDescent="0.3">
      <c r="A35" s="16">
        <v>7</v>
      </c>
      <c r="B35" s="16"/>
      <c r="C35" s="17" t="s">
        <v>34</v>
      </c>
      <c r="D35" s="27"/>
    </row>
    <row r="36" spans="1:4" ht="28.8" x14ac:dyDescent="0.3">
      <c r="A36" s="7"/>
      <c r="B36" s="7" t="s">
        <v>1</v>
      </c>
      <c r="C36" s="8" t="s">
        <v>10</v>
      </c>
      <c r="D36" s="37">
        <f>SUM(D15+D28+D31)/AVERAGE(D39,D40)</f>
        <v>4.0542029304836402E-5</v>
      </c>
    </row>
    <row r="37" spans="1:4" ht="28.8" x14ac:dyDescent="0.3">
      <c r="A37" s="7"/>
      <c r="B37" s="7" t="s">
        <v>4</v>
      </c>
      <c r="C37" s="8" t="s">
        <v>9</v>
      </c>
      <c r="D37" s="37">
        <f>D33/AVERAGE(D39,D40)</f>
        <v>7.9762035914949874E-4</v>
      </c>
    </row>
    <row r="38" spans="1:4" x14ac:dyDescent="0.3">
      <c r="A38" s="7"/>
      <c r="B38" s="7"/>
      <c r="C38" s="8"/>
      <c r="D38" s="31"/>
    </row>
    <row r="39" spans="1:4" s="9" customFormat="1" x14ac:dyDescent="0.3">
      <c r="A39" s="14"/>
      <c r="B39" s="14"/>
      <c r="C39" s="15" t="s">
        <v>85</v>
      </c>
      <c r="D39" s="29">
        <v>2144</v>
      </c>
    </row>
    <row r="40" spans="1:4" s="9" customFormat="1" x14ac:dyDescent="0.3">
      <c r="A40" s="14"/>
      <c r="B40" s="14"/>
      <c r="C40" s="15" t="s">
        <v>79</v>
      </c>
      <c r="D40" s="29">
        <v>6933</v>
      </c>
    </row>
    <row r="42" spans="1:4" s="9" customFormat="1" hidden="1" x14ac:dyDescent="0.3">
      <c r="A42" s="14"/>
      <c r="B42" s="14"/>
      <c r="C42" s="15" t="s">
        <v>80</v>
      </c>
      <c r="D42" s="29">
        <v>460.45476000000002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2"/>
  <sheetViews>
    <sheetView rightToLeft="1" topLeftCell="A28" zoomScaleNormal="100" workbookViewId="0">
      <selection activeCell="B34" sqref="B34"/>
    </sheetView>
  </sheetViews>
  <sheetFormatPr defaultRowHeight="14.4" x14ac:dyDescent="0.3"/>
  <cols>
    <col min="1" max="1" width="52.88671875" style="2" bestFit="1" customWidth="1"/>
    <col min="2" max="2" width="15" bestFit="1" customWidth="1"/>
  </cols>
  <sheetData>
    <row r="1" spans="1:2" x14ac:dyDescent="0.3">
      <c r="A1" s="38" t="str">
        <f>'נספח 1'!A1:D1</f>
        <v>מחוג חיסכון פלוס - מאוחד</v>
      </c>
      <c r="B1" s="38"/>
    </row>
    <row r="3" spans="1:2" x14ac:dyDescent="0.3">
      <c r="A3" s="19" t="s">
        <v>77</v>
      </c>
      <c r="B3" s="36">
        <f>'נספח 1'!D3</f>
        <v>44926</v>
      </c>
    </row>
    <row r="5" spans="1:2" x14ac:dyDescent="0.3">
      <c r="A5" s="22"/>
      <c r="B5" s="26" t="s">
        <v>0</v>
      </c>
    </row>
    <row r="6" spans="1:2" s="10" customFormat="1" x14ac:dyDescent="0.3">
      <c r="A6" s="20" t="s">
        <v>35</v>
      </c>
      <c r="B6" s="33"/>
    </row>
    <row r="7" spans="1:2" x14ac:dyDescent="0.3">
      <c r="A7" s="21" t="s">
        <v>36</v>
      </c>
      <c r="B7" s="31"/>
    </row>
    <row r="8" spans="1:2" x14ac:dyDescent="0.3">
      <c r="A8" s="22" t="s">
        <v>37</v>
      </c>
      <c r="B8" s="28"/>
    </row>
    <row r="9" spans="1:2" x14ac:dyDescent="0.3">
      <c r="A9" s="22" t="s">
        <v>38</v>
      </c>
      <c r="B9" s="28"/>
    </row>
    <row r="10" spans="1:2" x14ac:dyDescent="0.3">
      <c r="A10" s="22" t="s">
        <v>39</v>
      </c>
      <c r="B10" s="28"/>
    </row>
    <row r="11" spans="1:2" x14ac:dyDescent="0.3">
      <c r="A11" s="21" t="s">
        <v>40</v>
      </c>
      <c r="B11" s="31"/>
    </row>
    <row r="12" spans="1:2" x14ac:dyDescent="0.3">
      <c r="A12" s="22" t="s">
        <v>74</v>
      </c>
      <c r="B12" s="28">
        <v>2.948</v>
      </c>
    </row>
    <row r="13" spans="1:2" x14ac:dyDescent="0.3">
      <c r="A13" s="22" t="s">
        <v>38</v>
      </c>
      <c r="B13" s="28"/>
    </row>
    <row r="14" spans="1:2" x14ac:dyDescent="0.3">
      <c r="A14" s="22" t="s">
        <v>39</v>
      </c>
      <c r="B14" s="28"/>
    </row>
    <row r="15" spans="1:2" s="11" customFormat="1" x14ac:dyDescent="0.3">
      <c r="A15" s="21" t="s">
        <v>41</v>
      </c>
      <c r="B15" s="29">
        <f>SUM(B8:B14)</f>
        <v>2.948</v>
      </c>
    </row>
    <row r="16" spans="1:2" x14ac:dyDescent="0.3">
      <c r="A16" s="22"/>
      <c r="B16" s="31"/>
    </row>
    <row r="17" spans="1:2" s="10" customFormat="1" x14ac:dyDescent="0.3">
      <c r="A17" s="23" t="s">
        <v>42</v>
      </c>
      <c r="B17" s="33"/>
    </row>
    <row r="18" spans="1:2" x14ac:dyDescent="0.3">
      <c r="A18" s="21" t="s">
        <v>36</v>
      </c>
      <c r="B18" s="31"/>
    </row>
    <row r="19" spans="1:2" x14ac:dyDescent="0.3">
      <c r="A19" s="22" t="s">
        <v>43</v>
      </c>
      <c r="B19" s="28"/>
    </row>
    <row r="20" spans="1:2" x14ac:dyDescent="0.3">
      <c r="A20" s="22" t="s">
        <v>44</v>
      </c>
      <c r="B20" s="28"/>
    </row>
    <row r="21" spans="1:2" x14ac:dyDescent="0.3">
      <c r="A21" s="22" t="s">
        <v>39</v>
      </c>
      <c r="B21" s="28"/>
    </row>
    <row r="22" spans="1:2" x14ac:dyDescent="0.3">
      <c r="A22" s="21" t="s">
        <v>40</v>
      </c>
      <c r="B22" s="31"/>
    </row>
    <row r="23" spans="1:2" x14ac:dyDescent="0.3">
      <c r="A23" s="22" t="s">
        <v>74</v>
      </c>
      <c r="B23" s="28">
        <v>0.48799999999999999</v>
      </c>
    </row>
    <row r="24" spans="1:2" x14ac:dyDescent="0.3">
      <c r="A24" s="22" t="s">
        <v>44</v>
      </c>
      <c r="B24" s="28"/>
    </row>
    <row r="25" spans="1:2" x14ac:dyDescent="0.3">
      <c r="A25" s="22" t="s">
        <v>39</v>
      </c>
      <c r="B25" s="28"/>
    </row>
    <row r="26" spans="1:2" s="11" customFormat="1" x14ac:dyDescent="0.3">
      <c r="A26" s="21" t="s">
        <v>45</v>
      </c>
      <c r="B26" s="29">
        <f>SUM(B19:B25)</f>
        <v>0.48799999999999999</v>
      </c>
    </row>
    <row r="27" spans="1:2" x14ac:dyDescent="0.3">
      <c r="A27" s="22"/>
      <c r="B27" s="31"/>
    </row>
    <row r="28" spans="1:2" s="12" customFormat="1" x14ac:dyDescent="0.3">
      <c r="A28" s="23" t="s">
        <v>46</v>
      </c>
      <c r="B28" s="27"/>
    </row>
    <row r="29" spans="1:2" x14ac:dyDescent="0.3">
      <c r="A29" s="22" t="s">
        <v>47</v>
      </c>
      <c r="B29" s="28"/>
    </row>
    <row r="30" spans="1:2" x14ac:dyDescent="0.3">
      <c r="A30" s="22" t="s">
        <v>48</v>
      </c>
      <c r="B30" s="28"/>
    </row>
    <row r="31" spans="1:2" s="13" customFormat="1" x14ac:dyDescent="0.3">
      <c r="A31" s="24" t="s">
        <v>49</v>
      </c>
      <c r="B31" s="34">
        <f>SUM(B29:B30)</f>
        <v>0</v>
      </c>
    </row>
    <row r="32" spans="1:2" x14ac:dyDescent="0.3">
      <c r="A32" s="22"/>
      <c r="B32" s="31"/>
    </row>
    <row r="33" spans="1:2" s="12" customFormat="1" x14ac:dyDescent="0.3">
      <c r="A33" s="23" t="s">
        <v>50</v>
      </c>
      <c r="B33" s="27"/>
    </row>
    <row r="34" spans="1:2" x14ac:dyDescent="0.3">
      <c r="A34" s="22" t="s">
        <v>47</v>
      </c>
      <c r="B34" s="28"/>
    </row>
    <row r="35" spans="1:2" x14ac:dyDescent="0.3">
      <c r="A35" s="22" t="s">
        <v>48</v>
      </c>
      <c r="B35" s="28"/>
    </row>
    <row r="36" spans="1:2" s="11" customFormat="1" x14ac:dyDescent="0.3">
      <c r="A36" s="21" t="s">
        <v>20</v>
      </c>
      <c r="B36" s="29">
        <f>SUM(B34:B35)</f>
        <v>0</v>
      </c>
    </row>
    <row r="37" spans="1:2" x14ac:dyDescent="0.3">
      <c r="A37" s="22"/>
      <c r="B37" s="31"/>
    </row>
    <row r="38" spans="1:2" s="12" customFormat="1" x14ac:dyDescent="0.3">
      <c r="A38" s="23" t="s">
        <v>51</v>
      </c>
      <c r="B38" s="27"/>
    </row>
    <row r="39" spans="1:2" x14ac:dyDescent="0.3">
      <c r="A39" s="22" t="s">
        <v>47</v>
      </c>
      <c r="B39" s="28"/>
    </row>
    <row r="40" spans="1:2" x14ac:dyDescent="0.3">
      <c r="A40" s="22" t="s">
        <v>48</v>
      </c>
      <c r="B40" s="28"/>
    </row>
    <row r="41" spans="1:2" x14ac:dyDescent="0.3">
      <c r="A41" s="22" t="s">
        <v>39</v>
      </c>
      <c r="B41" s="28"/>
    </row>
    <row r="42" spans="1:2" s="11" customFormat="1" x14ac:dyDescent="0.3">
      <c r="A42" s="21" t="s">
        <v>52</v>
      </c>
      <c r="B42" s="29">
        <f>SUM(B39:B41)</f>
        <v>0</v>
      </c>
    </row>
    <row r="43" spans="1:2" x14ac:dyDescent="0.3">
      <c r="A43" s="22"/>
      <c r="B43" s="31"/>
    </row>
    <row r="44" spans="1:2" s="12" customFormat="1" x14ac:dyDescent="0.3">
      <c r="A44" s="23" t="s">
        <v>53</v>
      </c>
      <c r="B44" s="27"/>
    </row>
    <row r="45" spans="1:2" x14ac:dyDescent="0.3">
      <c r="A45" s="22" t="s">
        <v>47</v>
      </c>
      <c r="B45" s="28"/>
    </row>
    <row r="46" spans="1:2" x14ac:dyDescent="0.3">
      <c r="A46" s="22" t="s">
        <v>48</v>
      </c>
      <c r="B46" s="28"/>
    </row>
    <row r="47" spans="1:2" x14ac:dyDescent="0.3">
      <c r="A47" s="22" t="s">
        <v>39</v>
      </c>
      <c r="B47" s="28"/>
    </row>
    <row r="48" spans="1:2" s="11" customFormat="1" x14ac:dyDescent="0.3">
      <c r="A48" s="21" t="s">
        <v>32</v>
      </c>
      <c r="B48" s="29">
        <f>SUM(B45:B47)</f>
        <v>0</v>
      </c>
    </row>
    <row r="49" spans="1:2" x14ac:dyDescent="0.3">
      <c r="A49" s="22"/>
      <c r="B49" s="31"/>
    </row>
    <row r="50" spans="1:2" s="11" customFormat="1" x14ac:dyDescent="0.3">
      <c r="A50" s="21" t="s">
        <v>54</v>
      </c>
      <c r="B50" s="29">
        <f>B48+B42+B36+B31+B26+B15</f>
        <v>3.4359999999999999</v>
      </c>
    </row>
    <row r="51" spans="1:2" s="11" customFormat="1" x14ac:dyDescent="0.3">
      <c r="A51" s="21" t="s">
        <v>55</v>
      </c>
      <c r="B51" s="29">
        <f>'נספח 1'!D39</f>
        <v>2144</v>
      </c>
    </row>
    <row r="52" spans="1:2" s="11" customFormat="1" x14ac:dyDescent="0.3">
      <c r="A52" s="15" t="s">
        <v>79</v>
      </c>
      <c r="B52" s="29">
        <f>'נספח 1'!D40</f>
        <v>6933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47"/>
  <sheetViews>
    <sheetView rightToLeft="1" topLeftCell="A37" workbookViewId="0">
      <selection activeCell="B47" sqref="B47"/>
    </sheetView>
  </sheetViews>
  <sheetFormatPr defaultRowHeight="14.4" x14ac:dyDescent="0.3"/>
  <cols>
    <col min="1" max="1" width="52.88671875" style="2" bestFit="1" customWidth="1"/>
    <col min="2" max="2" width="10.6640625" bestFit="1" customWidth="1"/>
  </cols>
  <sheetData>
    <row r="1" spans="1:2" x14ac:dyDescent="0.3">
      <c r="A1" s="38" t="str">
        <f>'נספח 1'!A1:D1</f>
        <v>מחוג חיסכון פלוס - מאוחד</v>
      </c>
      <c r="B1" s="38"/>
    </row>
    <row r="3" spans="1:2" x14ac:dyDescent="0.3">
      <c r="A3" s="19" t="s">
        <v>78</v>
      </c>
      <c r="B3" s="36">
        <f>'נספח 1'!D3</f>
        <v>44926</v>
      </c>
    </row>
    <row r="5" spans="1:2" x14ac:dyDescent="0.3">
      <c r="A5" s="22"/>
      <c r="B5" s="26" t="s">
        <v>0</v>
      </c>
    </row>
    <row r="6" spans="1:2" s="12" customFormat="1" x14ac:dyDescent="0.3">
      <c r="A6" s="23" t="s">
        <v>56</v>
      </c>
      <c r="B6" s="27"/>
    </row>
    <row r="7" spans="1:2" x14ac:dyDescent="0.3">
      <c r="A7" s="25" t="s">
        <v>47</v>
      </c>
      <c r="B7" s="28"/>
    </row>
    <row r="8" spans="1:2" x14ac:dyDescent="0.3">
      <c r="A8" s="25" t="s">
        <v>48</v>
      </c>
      <c r="B8" s="28"/>
    </row>
    <row r="9" spans="1:2" x14ac:dyDescent="0.3">
      <c r="A9" s="25" t="s">
        <v>39</v>
      </c>
      <c r="B9" s="28"/>
    </row>
    <row r="10" spans="1:2" s="11" customFormat="1" x14ac:dyDescent="0.3">
      <c r="A10" s="24" t="s">
        <v>58</v>
      </c>
      <c r="B10" s="29">
        <f>SUM(B7:B9)</f>
        <v>0</v>
      </c>
    </row>
    <row r="11" spans="1:2" s="11" customFormat="1" x14ac:dyDescent="0.3">
      <c r="A11" s="25"/>
      <c r="B11" s="29"/>
    </row>
    <row r="12" spans="1:2" s="12" customFormat="1" x14ac:dyDescent="0.3">
      <c r="A12" s="23" t="s">
        <v>59</v>
      </c>
      <c r="B12" s="27"/>
    </row>
    <row r="13" spans="1:2" s="10" customFormat="1" x14ac:dyDescent="0.3">
      <c r="A13" s="25" t="s">
        <v>47</v>
      </c>
      <c r="B13" s="30"/>
    </row>
    <row r="14" spans="1:2" x14ac:dyDescent="0.3">
      <c r="A14" s="25" t="s">
        <v>48</v>
      </c>
      <c r="B14" s="28"/>
    </row>
    <row r="15" spans="1:2" x14ac:dyDescent="0.3">
      <c r="A15" s="25" t="s">
        <v>39</v>
      </c>
      <c r="B15" s="28"/>
    </row>
    <row r="16" spans="1:2" s="11" customFormat="1" x14ac:dyDescent="0.3">
      <c r="A16" s="24" t="s">
        <v>60</v>
      </c>
      <c r="B16" s="29">
        <f>SUM(B13:B15)</f>
        <v>0</v>
      </c>
    </row>
    <row r="17" spans="1:2" x14ac:dyDescent="0.3">
      <c r="A17" s="25"/>
      <c r="B17" s="31"/>
    </row>
    <row r="18" spans="1:2" s="12" customFormat="1" x14ac:dyDescent="0.3">
      <c r="A18" s="23" t="s">
        <v>61</v>
      </c>
      <c r="B18" s="27"/>
    </row>
    <row r="19" spans="1:2" s="11" customFormat="1" x14ac:dyDescent="0.3">
      <c r="A19" s="25" t="s">
        <v>47</v>
      </c>
      <c r="B19" s="32"/>
    </row>
    <row r="20" spans="1:2" x14ac:dyDescent="0.3">
      <c r="A20" s="25" t="s">
        <v>48</v>
      </c>
      <c r="B20" s="28"/>
    </row>
    <row r="21" spans="1:2" x14ac:dyDescent="0.3">
      <c r="A21" s="25" t="s">
        <v>39</v>
      </c>
      <c r="B21" s="28"/>
    </row>
    <row r="22" spans="1:2" s="13" customFormat="1" x14ac:dyDescent="0.3">
      <c r="A22" s="24" t="s">
        <v>62</v>
      </c>
      <c r="B22" s="34">
        <f>SUM(B19:B21)</f>
        <v>0</v>
      </c>
    </row>
    <row r="23" spans="1:2" x14ac:dyDescent="0.3">
      <c r="A23" s="25"/>
      <c r="B23" s="31"/>
    </row>
    <row r="24" spans="1:2" s="12" customFormat="1" x14ac:dyDescent="0.3">
      <c r="A24" s="23" t="s">
        <v>63</v>
      </c>
      <c r="B24" s="27"/>
    </row>
    <row r="25" spans="1:2" s="11" customFormat="1" x14ac:dyDescent="0.3">
      <c r="A25" s="24" t="s">
        <v>64</v>
      </c>
      <c r="B25" s="29"/>
    </row>
    <row r="26" spans="1:2" x14ac:dyDescent="0.3">
      <c r="A26" s="25" t="s">
        <v>65</v>
      </c>
      <c r="B26" s="28"/>
    </row>
    <row r="27" spans="1:2" x14ac:dyDescent="0.3">
      <c r="A27" s="25" t="s">
        <v>66</v>
      </c>
      <c r="B27" s="28"/>
    </row>
    <row r="28" spans="1:2" x14ac:dyDescent="0.3">
      <c r="A28" s="25" t="s">
        <v>57</v>
      </c>
      <c r="B28" s="28"/>
    </row>
    <row r="29" spans="1:2" s="11" customFormat="1" x14ac:dyDescent="0.3">
      <c r="A29" s="24" t="s">
        <v>67</v>
      </c>
      <c r="B29" s="29"/>
    </row>
    <row r="30" spans="1:2" x14ac:dyDescent="0.3">
      <c r="A30" s="25" t="s">
        <v>65</v>
      </c>
      <c r="B30" s="28"/>
    </row>
    <row r="31" spans="1:2" x14ac:dyDescent="0.3">
      <c r="A31" s="25" t="s">
        <v>66</v>
      </c>
      <c r="B31" s="28"/>
    </row>
    <row r="32" spans="1:2" x14ac:dyDescent="0.3">
      <c r="A32" s="25" t="s">
        <v>39</v>
      </c>
      <c r="B32" s="28"/>
    </row>
    <row r="33" spans="1:2" s="11" customFormat="1" x14ac:dyDescent="0.3">
      <c r="A33" s="24" t="s">
        <v>68</v>
      </c>
      <c r="B33" s="29">
        <f>SUM(B26:B32)</f>
        <v>0</v>
      </c>
    </row>
    <row r="34" spans="1:2" x14ac:dyDescent="0.3">
      <c r="A34" s="25"/>
      <c r="B34" s="31"/>
    </row>
    <row r="35" spans="1:2" s="12" customFormat="1" x14ac:dyDescent="0.3">
      <c r="A35" s="23" t="s">
        <v>69</v>
      </c>
      <c r="B35" s="27"/>
    </row>
    <row r="36" spans="1:2" s="11" customFormat="1" x14ac:dyDescent="0.3">
      <c r="A36" s="24" t="s">
        <v>70</v>
      </c>
      <c r="B36" s="29"/>
    </row>
    <row r="37" spans="1:2" x14ac:dyDescent="0.3">
      <c r="A37" s="25" t="s">
        <v>82</v>
      </c>
      <c r="B37" s="28">
        <v>2.8000000000000001E-2</v>
      </c>
    </row>
    <row r="38" spans="1:2" x14ac:dyDescent="0.3">
      <c r="A38" s="25" t="s">
        <v>83</v>
      </c>
      <c r="B38" s="28"/>
    </row>
    <row r="39" spans="1:2" s="11" customFormat="1" x14ac:dyDescent="0.3">
      <c r="A39" s="24" t="s">
        <v>71</v>
      </c>
      <c r="B39" s="29"/>
    </row>
    <row r="40" spans="1:2" x14ac:dyDescent="0.3">
      <c r="A40" s="25" t="s">
        <v>75</v>
      </c>
      <c r="B40" s="28">
        <v>1.4E-2</v>
      </c>
    </row>
    <row r="41" spans="1:2" x14ac:dyDescent="0.3">
      <c r="A41" s="25" t="s">
        <v>81</v>
      </c>
      <c r="B41" s="28">
        <v>0.107</v>
      </c>
    </row>
    <row r="42" spans="1:2" x14ac:dyDescent="0.3">
      <c r="A42" s="25" t="s">
        <v>39</v>
      </c>
      <c r="B42" s="28">
        <v>3.5000000000000003E-2</v>
      </c>
    </row>
    <row r="43" spans="1:2" x14ac:dyDescent="0.3">
      <c r="A43" s="24" t="s">
        <v>73</v>
      </c>
      <c r="B43" s="31">
        <f>SUM(B37:B42)</f>
        <v>0.184</v>
      </c>
    </row>
    <row r="44" spans="1:2" x14ac:dyDescent="0.3">
      <c r="A44" s="25"/>
      <c r="B44" s="31"/>
    </row>
    <row r="45" spans="1:2" s="11" customFormat="1" x14ac:dyDescent="0.3">
      <c r="A45" s="24" t="s">
        <v>72</v>
      </c>
      <c r="B45" s="29">
        <f>B43+B33+B22+B16+B10</f>
        <v>0.184</v>
      </c>
    </row>
    <row r="46" spans="1:2" s="11" customFormat="1" x14ac:dyDescent="0.3">
      <c r="A46" s="24" t="s">
        <v>55</v>
      </c>
      <c r="B46" s="29">
        <f>'נספח 1'!D39</f>
        <v>2144</v>
      </c>
    </row>
    <row r="47" spans="1:2" s="11" customFormat="1" x14ac:dyDescent="0.3">
      <c r="A47" s="15" t="s">
        <v>79</v>
      </c>
      <c r="B47" s="29">
        <f>'נספח 1'!D40</f>
        <v>6933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Lenovo</cp:lastModifiedBy>
  <cp:lastPrinted>2019-12-30T19:01:54Z</cp:lastPrinted>
  <dcterms:created xsi:type="dcterms:W3CDTF">2018-01-29T12:05:17Z</dcterms:created>
  <dcterms:modified xsi:type="dcterms:W3CDTF">2023-02-07T16:04:57Z</dcterms:modified>
</cp:coreProperties>
</file>